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edaorg.sharepoint.com/LEDA/Business Intelligence/Department/Statistics/Employment &amp; Labor/"/>
    </mc:Choice>
  </mc:AlternateContent>
  <xr:revisionPtr revIDLastSave="1996" documentId="13_ncr:1_{B0359EDD-6A46-45BA-8AA9-ED6C95C99B5E}" xr6:coauthVersionLast="47" xr6:coauthVersionMax="47" xr10:uidLastSave="{720C2217-A6F8-466D-A444-7DEF6206F163}"/>
  <bookViews>
    <workbookView xWindow="-1455" yWindow="-18600" windowWidth="28590" windowHeight="15300" tabRatio="776" xr2:uid="{00000000-000D-0000-FFFF-FFFF00000000}"/>
  </bookViews>
  <sheets>
    <sheet name="Lafayette MSA" sheetId="1" r:id="rId1"/>
    <sheet name="Louisiana" sheetId="2" r:id="rId2"/>
    <sheet name="US - National" sheetId="3" state="hidden" r:id="rId3"/>
    <sheet name="Pastelink Table" sheetId="4" r:id="rId4"/>
    <sheet name="Sourc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0" i="2" l="1"/>
  <c r="E480" i="2"/>
  <c r="F480" i="2"/>
  <c r="G480" i="2"/>
  <c r="H480" i="2"/>
  <c r="I480" i="2"/>
  <c r="J480" i="2"/>
  <c r="K480" i="2"/>
  <c r="L480" i="2"/>
  <c r="M480" i="2"/>
  <c r="N480" i="2"/>
  <c r="C480" i="2"/>
  <c r="B480" i="2"/>
  <c r="D479" i="2"/>
  <c r="E479" i="2"/>
  <c r="F479" i="2"/>
  <c r="G479" i="2"/>
  <c r="H479" i="2"/>
  <c r="I479" i="2"/>
  <c r="J479" i="2"/>
  <c r="K479" i="2"/>
  <c r="L479" i="2"/>
  <c r="M479" i="2"/>
  <c r="N479" i="2"/>
  <c r="C479" i="2"/>
  <c r="B479" i="2"/>
  <c r="D474" i="2"/>
  <c r="E474" i="2"/>
  <c r="F474" i="2"/>
  <c r="G474" i="2"/>
  <c r="H474" i="2"/>
  <c r="I474" i="2"/>
  <c r="J474" i="2"/>
  <c r="K474" i="2"/>
  <c r="L474" i="2"/>
  <c r="M474" i="2"/>
  <c r="N474" i="2"/>
  <c r="C474" i="2"/>
  <c r="B474" i="2"/>
  <c r="Z429" i="2"/>
  <c r="AA429" i="2"/>
  <c r="Y429" i="2"/>
  <c r="X429" i="2"/>
  <c r="W429" i="2"/>
  <c r="V429" i="2"/>
  <c r="U429" i="2"/>
  <c r="T429" i="2"/>
  <c r="S429" i="2"/>
  <c r="R429" i="2"/>
  <c r="Q429" i="2"/>
  <c r="P429" i="2"/>
  <c r="D480" i="1"/>
  <c r="E480" i="1"/>
  <c r="F480" i="1"/>
  <c r="G480" i="1"/>
  <c r="H480" i="1"/>
  <c r="I480" i="1"/>
  <c r="J480" i="1"/>
  <c r="K480" i="1"/>
  <c r="L480" i="1"/>
  <c r="M480" i="1"/>
  <c r="N480" i="1"/>
  <c r="C480" i="1"/>
  <c r="B480" i="1"/>
  <c r="D479" i="1"/>
  <c r="E479" i="1"/>
  <c r="F479" i="1"/>
  <c r="G479" i="1"/>
  <c r="H479" i="1"/>
  <c r="I479" i="1"/>
  <c r="J479" i="1"/>
  <c r="K479" i="1"/>
  <c r="L479" i="1"/>
  <c r="M479" i="1"/>
  <c r="N479" i="1"/>
  <c r="C479" i="1"/>
  <c r="B479" i="1"/>
  <c r="D474" i="1"/>
  <c r="E474" i="1"/>
  <c r="F474" i="1"/>
  <c r="G474" i="1"/>
  <c r="H474" i="1"/>
  <c r="I474" i="1"/>
  <c r="J474" i="1"/>
  <c r="K474" i="1"/>
  <c r="L474" i="1"/>
  <c r="M474" i="1"/>
  <c r="N474" i="1"/>
  <c r="C474" i="1"/>
  <c r="B474" i="1"/>
  <c r="Z429" i="1"/>
  <c r="AA429" i="1"/>
  <c r="Y429" i="1"/>
  <c r="X429" i="1"/>
  <c r="W429" i="1"/>
  <c r="V429" i="1"/>
  <c r="U429" i="1"/>
  <c r="T429" i="1"/>
  <c r="S429" i="1"/>
  <c r="R429" i="1"/>
  <c r="Q429" i="1"/>
  <c r="P429" i="1"/>
  <c r="Z428" i="1"/>
  <c r="AA428" i="1"/>
  <c r="Y428" i="1"/>
  <c r="X428" i="1"/>
  <c r="W428" i="1"/>
  <c r="V428" i="1"/>
  <c r="U428" i="1"/>
  <c r="T428" i="1"/>
  <c r="S428" i="1"/>
  <c r="R428" i="1"/>
  <c r="Q428" i="1"/>
  <c r="P428" i="1"/>
  <c r="Z428" i="2"/>
  <c r="AA428" i="2"/>
  <c r="Y428" i="2"/>
  <c r="X428" i="2"/>
  <c r="W428" i="2"/>
  <c r="V428" i="2"/>
  <c r="U428" i="2"/>
  <c r="T428" i="2"/>
  <c r="S428" i="2"/>
  <c r="R428" i="2"/>
  <c r="Q428" i="2"/>
  <c r="P428" i="2"/>
  <c r="N471" i="1" l="1"/>
  <c r="M471" i="1"/>
  <c r="L471" i="1"/>
  <c r="K471" i="1"/>
  <c r="J471" i="1"/>
  <c r="I471" i="1"/>
  <c r="H471" i="1"/>
  <c r="G471" i="1"/>
  <c r="F471" i="1"/>
  <c r="E471" i="1"/>
  <c r="D471" i="1"/>
  <c r="C471" i="1"/>
  <c r="B471" i="1"/>
  <c r="Z427" i="1"/>
  <c r="AA427" i="1"/>
  <c r="Y427" i="1"/>
  <c r="X427" i="1"/>
  <c r="W427" i="1"/>
  <c r="V427" i="1"/>
  <c r="U427" i="1"/>
  <c r="T427" i="1"/>
  <c r="S427" i="1"/>
  <c r="R427" i="1"/>
  <c r="Q427" i="1"/>
  <c r="P427" i="1"/>
  <c r="Z427" i="2"/>
  <c r="AA427" i="2"/>
  <c r="Y427" i="2"/>
  <c r="X427" i="2"/>
  <c r="W427" i="2"/>
  <c r="V427" i="2"/>
  <c r="U427" i="2"/>
  <c r="T427" i="2"/>
  <c r="S427" i="2"/>
  <c r="R427" i="2"/>
  <c r="Q427" i="2"/>
  <c r="P427" i="2"/>
  <c r="AA426" i="2"/>
  <c r="Z426" i="2"/>
  <c r="Y426" i="2"/>
  <c r="X426" i="2"/>
  <c r="W426" i="2"/>
  <c r="V426" i="2"/>
  <c r="U426" i="2"/>
  <c r="T426" i="2"/>
  <c r="S426" i="2"/>
  <c r="R426" i="2"/>
  <c r="Q426" i="2"/>
  <c r="P426" i="2"/>
  <c r="Z426" i="1"/>
  <c r="AA426" i="1"/>
  <c r="Y426" i="1"/>
  <c r="X426" i="1"/>
  <c r="W426" i="1"/>
  <c r="V426" i="1"/>
  <c r="U426" i="1"/>
  <c r="T426" i="1"/>
  <c r="S426" i="1"/>
  <c r="R426" i="1"/>
  <c r="Q426" i="1"/>
  <c r="P426" i="1"/>
  <c r="Z425" i="2"/>
  <c r="AA425" i="2"/>
  <c r="Y425" i="2"/>
  <c r="X425" i="2"/>
  <c r="W425" i="2"/>
  <c r="V425" i="2"/>
  <c r="U425" i="2"/>
  <c r="T425" i="2"/>
  <c r="S425" i="2"/>
  <c r="R425" i="2"/>
  <c r="Q425" i="2"/>
  <c r="P425" i="2"/>
  <c r="Z425" i="1"/>
  <c r="AA425" i="1"/>
  <c r="Y425" i="1"/>
  <c r="X425" i="1"/>
  <c r="W425" i="1"/>
  <c r="V425" i="1"/>
  <c r="U425" i="1"/>
  <c r="T425" i="1"/>
  <c r="S425" i="1"/>
  <c r="R425" i="1"/>
  <c r="Q425" i="1"/>
  <c r="P425" i="1"/>
  <c r="Z424" i="2"/>
  <c r="AA424" i="2"/>
  <c r="Y424" i="2"/>
  <c r="X424" i="2"/>
  <c r="W424" i="2"/>
  <c r="V424" i="2"/>
  <c r="U424" i="2"/>
  <c r="T424" i="2"/>
  <c r="S424" i="2"/>
  <c r="R424" i="2"/>
  <c r="Q424" i="2"/>
  <c r="P424" i="2"/>
  <c r="Z424" i="1"/>
  <c r="AA424" i="1"/>
  <c r="Y424" i="1"/>
  <c r="X424" i="1"/>
  <c r="W424" i="1"/>
  <c r="V424" i="1"/>
  <c r="U424" i="1"/>
  <c r="T424" i="1"/>
  <c r="S424" i="1"/>
  <c r="R424" i="1"/>
  <c r="Q424" i="1"/>
  <c r="P424" i="1"/>
  <c r="D475" i="1"/>
  <c r="E475" i="1"/>
  <c r="F475" i="1"/>
  <c r="G475" i="1"/>
  <c r="H475" i="1"/>
  <c r="I475" i="1"/>
  <c r="J475" i="1"/>
  <c r="K475" i="1"/>
  <c r="L475" i="1"/>
  <c r="M475" i="1"/>
  <c r="N475" i="1"/>
  <c r="C475" i="1"/>
  <c r="B475" i="1"/>
  <c r="P423" i="1"/>
  <c r="Q423" i="1"/>
  <c r="R423" i="1"/>
  <c r="S423" i="1"/>
  <c r="T423" i="1"/>
  <c r="U423" i="1"/>
  <c r="V423" i="1"/>
  <c r="W423" i="1"/>
  <c r="X423" i="1"/>
  <c r="Y423" i="1"/>
  <c r="Z423" i="1"/>
  <c r="AA423" i="1"/>
  <c r="Z422" i="1"/>
  <c r="AA422" i="1"/>
  <c r="Y422" i="1"/>
  <c r="X422" i="1"/>
  <c r="W422" i="1"/>
  <c r="V422" i="1"/>
  <c r="U422" i="1"/>
  <c r="T422" i="1"/>
  <c r="S422" i="1"/>
  <c r="R422" i="1"/>
  <c r="Q422" i="1"/>
  <c r="P422" i="1"/>
  <c r="AA423" i="2"/>
  <c r="Z423" i="2"/>
  <c r="Y423" i="2"/>
  <c r="X423" i="2"/>
  <c r="W423" i="2"/>
  <c r="V423" i="2"/>
  <c r="U423" i="2"/>
  <c r="T423" i="2"/>
  <c r="S423" i="2"/>
  <c r="R423" i="2"/>
  <c r="Q423" i="2"/>
  <c r="P423" i="2"/>
  <c r="B470" i="1"/>
  <c r="B468" i="2"/>
  <c r="N471" i="2"/>
  <c r="M471" i="2"/>
  <c r="L471" i="2"/>
  <c r="K471" i="2"/>
  <c r="J471" i="2"/>
  <c r="I471" i="2"/>
  <c r="H471" i="2"/>
  <c r="G471" i="2"/>
  <c r="F471" i="2"/>
  <c r="E471" i="2"/>
  <c r="D471" i="2"/>
  <c r="C471" i="2"/>
  <c r="B471" i="2"/>
  <c r="D475" i="2"/>
  <c r="E475" i="2"/>
  <c r="F475" i="2"/>
  <c r="G475" i="2"/>
  <c r="H475" i="2"/>
  <c r="I475" i="2"/>
  <c r="J475" i="2"/>
  <c r="K475" i="2"/>
  <c r="L475" i="2"/>
  <c r="M475" i="2"/>
  <c r="N475" i="2"/>
  <c r="C475" i="2"/>
  <c r="B475" i="2"/>
  <c r="Z422" i="2"/>
  <c r="AA422" i="2"/>
  <c r="Y422" i="2"/>
  <c r="X422" i="2"/>
  <c r="W422" i="2"/>
  <c r="V422" i="2"/>
  <c r="U422" i="2"/>
  <c r="T422" i="2"/>
  <c r="S422" i="2"/>
  <c r="R422" i="2"/>
  <c r="Q422" i="2"/>
  <c r="P422" i="2"/>
  <c r="Q471" i="1" l="1"/>
  <c r="U471" i="1"/>
  <c r="P471" i="1"/>
  <c r="R471" i="1"/>
  <c r="V471" i="1"/>
  <c r="W471" i="1"/>
  <c r="X471" i="1"/>
  <c r="Y471" i="1"/>
  <c r="Z471" i="1"/>
  <c r="AA471" i="1"/>
  <c r="T471" i="1"/>
  <c r="S471" i="1"/>
  <c r="U471" i="2"/>
  <c r="T471" i="2"/>
  <c r="V471" i="2"/>
  <c r="W471" i="2"/>
  <c r="P471" i="2"/>
  <c r="X471" i="2"/>
  <c r="Q471" i="2"/>
  <c r="Y471" i="2"/>
  <c r="S471" i="2"/>
  <c r="R471" i="2"/>
  <c r="AA471" i="2"/>
  <c r="Z471" i="2"/>
  <c r="C476" i="2"/>
  <c r="B476" i="2"/>
  <c r="B482" i="1"/>
  <c r="C481" i="1"/>
  <c r="C482" i="1"/>
  <c r="B481" i="1"/>
  <c r="N470" i="2"/>
  <c r="M470" i="2"/>
  <c r="L470" i="2"/>
  <c r="K470" i="2"/>
  <c r="J470" i="2"/>
  <c r="I470" i="2"/>
  <c r="H470" i="2"/>
  <c r="G470" i="2"/>
  <c r="F470" i="2"/>
  <c r="E470" i="2"/>
  <c r="D470" i="2"/>
  <c r="C470" i="2"/>
  <c r="B470" i="2"/>
  <c r="N469" i="2"/>
  <c r="M469" i="2"/>
  <c r="L469" i="2"/>
  <c r="K469" i="2"/>
  <c r="J469" i="2"/>
  <c r="I469" i="2"/>
  <c r="H469" i="2"/>
  <c r="G469" i="2"/>
  <c r="F469" i="2"/>
  <c r="E469" i="2"/>
  <c r="D469" i="2"/>
  <c r="C469" i="2"/>
  <c r="B469" i="2"/>
  <c r="AA421" i="2"/>
  <c r="Z421" i="2"/>
  <c r="Y421" i="2"/>
  <c r="X421" i="2"/>
  <c r="W421" i="2"/>
  <c r="V421" i="2"/>
  <c r="U421" i="2"/>
  <c r="T421" i="2"/>
  <c r="S421" i="2"/>
  <c r="R421" i="2"/>
  <c r="Q421" i="2"/>
  <c r="P421" i="2"/>
  <c r="AA420" i="2"/>
  <c r="Z420" i="2"/>
  <c r="Y420" i="2"/>
  <c r="X420" i="2"/>
  <c r="W420" i="2"/>
  <c r="V420" i="2"/>
  <c r="U420" i="2"/>
  <c r="T420" i="2"/>
  <c r="S420" i="2"/>
  <c r="R420" i="2"/>
  <c r="Q420" i="2"/>
  <c r="P420" i="2"/>
  <c r="AA419" i="2"/>
  <c r="Z419" i="2"/>
  <c r="Y419" i="2"/>
  <c r="X419" i="2"/>
  <c r="W419" i="2"/>
  <c r="V419" i="2"/>
  <c r="U419" i="2"/>
  <c r="T419" i="2"/>
  <c r="S419" i="2"/>
  <c r="R419" i="2"/>
  <c r="Q419" i="2"/>
  <c r="P419" i="2"/>
  <c r="AA418" i="2"/>
  <c r="Z418" i="2"/>
  <c r="Y418" i="2"/>
  <c r="X418" i="2"/>
  <c r="W418" i="2"/>
  <c r="V418" i="2"/>
  <c r="U418" i="2"/>
  <c r="T418" i="2"/>
  <c r="S418" i="2"/>
  <c r="R418" i="2"/>
  <c r="Q418" i="2"/>
  <c r="P418" i="2"/>
  <c r="AA417" i="2"/>
  <c r="Z417" i="2"/>
  <c r="Y417" i="2"/>
  <c r="X417" i="2"/>
  <c r="W417" i="2"/>
  <c r="V417" i="2"/>
  <c r="U417" i="2"/>
  <c r="T417" i="2"/>
  <c r="S417" i="2"/>
  <c r="R417" i="2"/>
  <c r="Q417" i="2"/>
  <c r="P417" i="2"/>
  <c r="AA416" i="2"/>
  <c r="Z416" i="2"/>
  <c r="Y416" i="2"/>
  <c r="X416" i="2"/>
  <c r="W416" i="2"/>
  <c r="V416" i="2"/>
  <c r="U416" i="2"/>
  <c r="T416" i="2"/>
  <c r="S416" i="2"/>
  <c r="R416" i="2"/>
  <c r="Q416" i="2"/>
  <c r="P416" i="2"/>
  <c r="AA415" i="2"/>
  <c r="Z415" i="2"/>
  <c r="Y415" i="2"/>
  <c r="X415" i="2"/>
  <c r="W415" i="2"/>
  <c r="V415" i="2"/>
  <c r="U415" i="2"/>
  <c r="T415" i="2"/>
  <c r="S415" i="2"/>
  <c r="R415" i="2"/>
  <c r="Q415" i="2"/>
  <c r="P415" i="2"/>
  <c r="AA414" i="2"/>
  <c r="Z414" i="2"/>
  <c r="Y414" i="2"/>
  <c r="X414" i="2"/>
  <c r="W414" i="2"/>
  <c r="V414" i="2"/>
  <c r="U414" i="2"/>
  <c r="T414" i="2"/>
  <c r="S414" i="2"/>
  <c r="R414" i="2"/>
  <c r="Q414" i="2"/>
  <c r="P414" i="2"/>
  <c r="AA413" i="2"/>
  <c r="Z413" i="2"/>
  <c r="Y413" i="2"/>
  <c r="X413" i="2"/>
  <c r="W413" i="2"/>
  <c r="V413" i="2"/>
  <c r="U413" i="2"/>
  <c r="T413" i="2"/>
  <c r="S413" i="2"/>
  <c r="R413" i="2"/>
  <c r="Q413" i="2"/>
  <c r="P413" i="2"/>
  <c r="AA412" i="2"/>
  <c r="Z412" i="2"/>
  <c r="Y412" i="2"/>
  <c r="X412" i="2"/>
  <c r="W412" i="2"/>
  <c r="V412" i="2"/>
  <c r="U412" i="2"/>
  <c r="T412" i="2"/>
  <c r="S412" i="2"/>
  <c r="R412" i="2"/>
  <c r="Q412" i="2"/>
  <c r="P412" i="2"/>
  <c r="AA411" i="2"/>
  <c r="Z411" i="2"/>
  <c r="Y411" i="2"/>
  <c r="X411" i="2"/>
  <c r="W411" i="2"/>
  <c r="V411" i="2"/>
  <c r="U411" i="2"/>
  <c r="T411" i="2"/>
  <c r="S411" i="2"/>
  <c r="R411" i="2"/>
  <c r="Q411" i="2"/>
  <c r="P411" i="2"/>
  <c r="AA410" i="2"/>
  <c r="Z410" i="2"/>
  <c r="Y410" i="2"/>
  <c r="X410" i="2"/>
  <c r="W410" i="2"/>
  <c r="V410" i="2"/>
  <c r="U410" i="2"/>
  <c r="T410" i="2"/>
  <c r="S410" i="2"/>
  <c r="R410" i="2"/>
  <c r="Q410" i="2"/>
  <c r="P410" i="2"/>
  <c r="N470" i="1"/>
  <c r="M470" i="1"/>
  <c r="L470" i="1"/>
  <c r="K470" i="1"/>
  <c r="J470" i="1"/>
  <c r="I470" i="1"/>
  <c r="H470" i="1"/>
  <c r="G470" i="1"/>
  <c r="F470" i="1"/>
  <c r="E470" i="1"/>
  <c r="D470" i="1"/>
  <c r="C470" i="1"/>
  <c r="N469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P410" i="1"/>
  <c r="Q410" i="1"/>
  <c r="R410" i="1"/>
  <c r="S410" i="1"/>
  <c r="T410" i="1"/>
  <c r="U410" i="1"/>
  <c r="V410" i="1"/>
  <c r="W410" i="1"/>
  <c r="X410" i="1"/>
  <c r="Y410" i="1"/>
  <c r="Z410" i="1"/>
  <c r="AA410" i="1"/>
  <c r="P411" i="1"/>
  <c r="Q411" i="1"/>
  <c r="R411" i="1"/>
  <c r="S411" i="1"/>
  <c r="T411" i="1"/>
  <c r="U411" i="1"/>
  <c r="V411" i="1"/>
  <c r="W411" i="1"/>
  <c r="X411" i="1"/>
  <c r="Y411" i="1"/>
  <c r="Z411" i="1"/>
  <c r="AA411" i="1"/>
  <c r="P412" i="1"/>
  <c r="Q412" i="1"/>
  <c r="R412" i="1"/>
  <c r="S412" i="1"/>
  <c r="T412" i="1"/>
  <c r="U412" i="1"/>
  <c r="V412" i="1"/>
  <c r="W412" i="1"/>
  <c r="X412" i="1"/>
  <c r="Y412" i="1"/>
  <c r="Z412" i="1"/>
  <c r="AA412" i="1"/>
  <c r="P413" i="1"/>
  <c r="Q413" i="1"/>
  <c r="R413" i="1"/>
  <c r="S413" i="1"/>
  <c r="T413" i="1"/>
  <c r="U413" i="1"/>
  <c r="V413" i="1"/>
  <c r="W413" i="1"/>
  <c r="X413" i="1"/>
  <c r="Y413" i="1"/>
  <c r="Z413" i="1"/>
  <c r="AA413" i="1"/>
  <c r="P414" i="1"/>
  <c r="Q414" i="1"/>
  <c r="R414" i="1"/>
  <c r="S414" i="1"/>
  <c r="T414" i="1"/>
  <c r="U414" i="1"/>
  <c r="V414" i="1"/>
  <c r="W414" i="1"/>
  <c r="X414" i="1"/>
  <c r="Y414" i="1"/>
  <c r="Z414" i="1"/>
  <c r="AA414" i="1"/>
  <c r="P415" i="1"/>
  <c r="Q415" i="1"/>
  <c r="R415" i="1"/>
  <c r="S415" i="1"/>
  <c r="T415" i="1"/>
  <c r="U415" i="1"/>
  <c r="V415" i="1"/>
  <c r="W415" i="1"/>
  <c r="X415" i="1"/>
  <c r="Y415" i="1"/>
  <c r="Z415" i="1"/>
  <c r="AA415" i="1"/>
  <c r="P416" i="1"/>
  <c r="Q416" i="1"/>
  <c r="R416" i="1"/>
  <c r="S416" i="1"/>
  <c r="T416" i="1"/>
  <c r="U416" i="1"/>
  <c r="V416" i="1"/>
  <c r="W416" i="1"/>
  <c r="X416" i="1"/>
  <c r="Y416" i="1"/>
  <c r="Z416" i="1"/>
  <c r="AA416" i="1"/>
  <c r="P417" i="1"/>
  <c r="Q417" i="1"/>
  <c r="R417" i="1"/>
  <c r="S417" i="1"/>
  <c r="T417" i="1"/>
  <c r="U417" i="1"/>
  <c r="V417" i="1"/>
  <c r="W417" i="1"/>
  <c r="X417" i="1"/>
  <c r="Y417" i="1"/>
  <c r="Z417" i="1"/>
  <c r="AA417" i="1"/>
  <c r="P418" i="1"/>
  <c r="Q418" i="1"/>
  <c r="R418" i="1"/>
  <c r="S418" i="1"/>
  <c r="T418" i="1"/>
  <c r="U418" i="1"/>
  <c r="V418" i="1"/>
  <c r="W418" i="1"/>
  <c r="X418" i="1"/>
  <c r="Y418" i="1"/>
  <c r="Z418" i="1"/>
  <c r="AA418" i="1"/>
  <c r="P419" i="1"/>
  <c r="Q419" i="1"/>
  <c r="R419" i="1"/>
  <c r="S419" i="1"/>
  <c r="T419" i="1"/>
  <c r="U419" i="1"/>
  <c r="V419" i="1"/>
  <c r="W419" i="1"/>
  <c r="X419" i="1"/>
  <c r="Y419" i="1"/>
  <c r="Z419" i="1"/>
  <c r="AA419" i="1"/>
  <c r="P420" i="1"/>
  <c r="Q420" i="1"/>
  <c r="R420" i="1"/>
  <c r="S420" i="1"/>
  <c r="T420" i="1"/>
  <c r="U420" i="1"/>
  <c r="V420" i="1"/>
  <c r="W420" i="1"/>
  <c r="X420" i="1"/>
  <c r="Y420" i="1"/>
  <c r="Z420" i="1"/>
  <c r="AA420" i="1"/>
  <c r="P421" i="1"/>
  <c r="Q421" i="1"/>
  <c r="R421" i="1"/>
  <c r="S421" i="1"/>
  <c r="T421" i="1"/>
  <c r="U421" i="1"/>
  <c r="V421" i="1"/>
  <c r="W421" i="1"/>
  <c r="X421" i="1"/>
  <c r="Y421" i="1"/>
  <c r="Z421" i="1"/>
  <c r="AA421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AA404" i="1"/>
  <c r="Z404" i="1"/>
  <c r="Y404" i="1"/>
  <c r="X404" i="1"/>
  <c r="W404" i="1"/>
  <c r="V404" i="1"/>
  <c r="U404" i="1"/>
  <c r="T404" i="1"/>
  <c r="S404" i="1"/>
  <c r="R404" i="1"/>
  <c r="Q404" i="1"/>
  <c r="P404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AA409" i="2"/>
  <c r="Z409" i="2"/>
  <c r="Y409" i="2"/>
  <c r="X409" i="2"/>
  <c r="W409" i="2"/>
  <c r="V409" i="2"/>
  <c r="U409" i="2"/>
  <c r="T409" i="2"/>
  <c r="S409" i="2"/>
  <c r="R409" i="2"/>
  <c r="Q409" i="2"/>
  <c r="P409" i="2"/>
  <c r="AA408" i="2"/>
  <c r="Z408" i="2"/>
  <c r="Y408" i="2"/>
  <c r="X408" i="2"/>
  <c r="W408" i="2"/>
  <c r="V408" i="2"/>
  <c r="U408" i="2"/>
  <c r="T408" i="2"/>
  <c r="S408" i="2"/>
  <c r="R408" i="2"/>
  <c r="Q408" i="2"/>
  <c r="P408" i="2"/>
  <c r="AA407" i="2"/>
  <c r="Z407" i="2"/>
  <c r="Y407" i="2"/>
  <c r="X407" i="2"/>
  <c r="W407" i="2"/>
  <c r="V407" i="2"/>
  <c r="U407" i="2"/>
  <c r="T407" i="2"/>
  <c r="S407" i="2"/>
  <c r="R407" i="2"/>
  <c r="Q407" i="2"/>
  <c r="P407" i="2"/>
  <c r="AA406" i="2"/>
  <c r="Z406" i="2"/>
  <c r="Y406" i="2"/>
  <c r="X406" i="2"/>
  <c r="W406" i="2"/>
  <c r="V406" i="2"/>
  <c r="U406" i="2"/>
  <c r="T406" i="2"/>
  <c r="S406" i="2"/>
  <c r="R406" i="2"/>
  <c r="Q406" i="2"/>
  <c r="P406" i="2"/>
  <c r="AA405" i="2"/>
  <c r="Z405" i="2"/>
  <c r="Y405" i="2"/>
  <c r="X405" i="2"/>
  <c r="W405" i="2"/>
  <c r="V405" i="2"/>
  <c r="U405" i="2"/>
  <c r="T405" i="2"/>
  <c r="S405" i="2"/>
  <c r="R405" i="2"/>
  <c r="Q405" i="2"/>
  <c r="P405" i="2"/>
  <c r="AA404" i="2"/>
  <c r="Y404" i="2"/>
  <c r="X404" i="2"/>
  <c r="W404" i="2"/>
  <c r="V404" i="2"/>
  <c r="U404" i="2"/>
  <c r="T404" i="2"/>
  <c r="S404" i="2"/>
  <c r="R404" i="2"/>
  <c r="Q404" i="2"/>
  <c r="P404" i="2"/>
  <c r="Z404" i="2"/>
  <c r="AA403" i="2"/>
  <c r="Y403" i="2"/>
  <c r="X403" i="2"/>
  <c r="W403" i="2"/>
  <c r="V403" i="2"/>
  <c r="U403" i="2"/>
  <c r="T403" i="2"/>
  <c r="S403" i="2"/>
  <c r="R403" i="2"/>
  <c r="Q403" i="2"/>
  <c r="P403" i="2"/>
  <c r="Z403" i="2"/>
  <c r="AA402" i="2"/>
  <c r="Z402" i="2"/>
  <c r="Y402" i="2"/>
  <c r="X402" i="2"/>
  <c r="W402" i="2"/>
  <c r="V402" i="2"/>
  <c r="U402" i="2"/>
  <c r="T402" i="2"/>
  <c r="S402" i="2"/>
  <c r="R402" i="2"/>
  <c r="Q402" i="2"/>
  <c r="P402" i="2"/>
  <c r="AA401" i="2"/>
  <c r="Z401" i="2"/>
  <c r="Y401" i="2"/>
  <c r="X401" i="2"/>
  <c r="W401" i="2"/>
  <c r="V401" i="2"/>
  <c r="U401" i="2"/>
  <c r="T401" i="2"/>
  <c r="S401" i="2"/>
  <c r="R401" i="2"/>
  <c r="Q401" i="2"/>
  <c r="P401" i="2"/>
  <c r="AA400" i="2"/>
  <c r="Z400" i="2"/>
  <c r="Y400" i="2"/>
  <c r="X400" i="2"/>
  <c r="W400" i="2"/>
  <c r="V400" i="2"/>
  <c r="U400" i="2"/>
  <c r="T400" i="2"/>
  <c r="S400" i="2"/>
  <c r="R400" i="2"/>
  <c r="Q400" i="2"/>
  <c r="P400" i="2"/>
  <c r="AA399" i="2"/>
  <c r="Z399" i="2"/>
  <c r="Y399" i="2"/>
  <c r="X399" i="2"/>
  <c r="W399" i="2"/>
  <c r="V399" i="2"/>
  <c r="U399" i="2"/>
  <c r="T399" i="2"/>
  <c r="S399" i="2"/>
  <c r="R399" i="2"/>
  <c r="Q399" i="2"/>
  <c r="P399" i="2"/>
  <c r="AA398" i="2"/>
  <c r="Z398" i="2"/>
  <c r="Y398" i="2"/>
  <c r="X398" i="2"/>
  <c r="W398" i="2"/>
  <c r="V398" i="2"/>
  <c r="U398" i="2"/>
  <c r="T398" i="2"/>
  <c r="S398" i="2"/>
  <c r="R398" i="2"/>
  <c r="Q398" i="2"/>
  <c r="P398" i="2"/>
  <c r="M392" i="2"/>
  <c r="V470" i="2" l="1"/>
  <c r="T470" i="2"/>
  <c r="W470" i="2"/>
  <c r="AA469" i="2"/>
  <c r="S469" i="2"/>
  <c r="S470" i="2"/>
  <c r="W469" i="2"/>
  <c r="R470" i="2"/>
  <c r="Z470" i="2"/>
  <c r="V469" i="2"/>
  <c r="Q470" i="2"/>
  <c r="Y470" i="2"/>
  <c r="Q469" i="2"/>
  <c r="Y469" i="2"/>
  <c r="P469" i="2"/>
  <c r="X469" i="2"/>
  <c r="AA470" i="2"/>
  <c r="R469" i="2"/>
  <c r="Z469" i="2"/>
  <c r="U470" i="2"/>
  <c r="T469" i="2"/>
  <c r="U469" i="2"/>
  <c r="P470" i="2"/>
  <c r="X470" i="2"/>
  <c r="P470" i="1"/>
  <c r="Q470" i="1"/>
  <c r="Y470" i="1"/>
  <c r="R470" i="1"/>
  <c r="X470" i="1"/>
  <c r="T470" i="1"/>
  <c r="V470" i="1"/>
  <c r="W470" i="1"/>
  <c r="Z470" i="1"/>
  <c r="U470" i="1"/>
  <c r="S470" i="1"/>
  <c r="AA470" i="1"/>
  <c r="T469" i="1"/>
  <c r="Z469" i="1"/>
  <c r="V469" i="1"/>
  <c r="P469" i="1"/>
  <c r="R469" i="1"/>
  <c r="W469" i="1"/>
  <c r="X469" i="1"/>
  <c r="Q469" i="1"/>
  <c r="Y469" i="1"/>
  <c r="S469" i="1"/>
  <c r="AA469" i="1"/>
  <c r="U469" i="1"/>
  <c r="B476" i="1"/>
  <c r="M391" i="1"/>
  <c r="M391" i="2"/>
  <c r="D14" i="4"/>
  <c r="B468" i="1"/>
  <c r="E3" i="4" l="1"/>
  <c r="N481" i="1"/>
  <c r="N468" i="2"/>
  <c r="M468" i="2"/>
  <c r="L468" i="2"/>
  <c r="K468" i="2"/>
  <c r="J468" i="2"/>
  <c r="I468" i="2"/>
  <c r="H468" i="2"/>
  <c r="G468" i="2"/>
  <c r="F468" i="2"/>
  <c r="E468" i="2"/>
  <c r="D468" i="2"/>
  <c r="C468" i="2"/>
  <c r="AA384" i="2"/>
  <c r="P386" i="2"/>
  <c r="Q386" i="2"/>
  <c r="R386" i="2"/>
  <c r="S386" i="2"/>
  <c r="T386" i="2"/>
  <c r="U386" i="2"/>
  <c r="V386" i="2"/>
  <c r="W386" i="2"/>
  <c r="X386" i="2"/>
  <c r="Y386" i="2"/>
  <c r="Z386" i="2"/>
  <c r="AA386" i="2"/>
  <c r="P387" i="2"/>
  <c r="Q387" i="2"/>
  <c r="R387" i="2"/>
  <c r="S387" i="2"/>
  <c r="T387" i="2"/>
  <c r="U387" i="2"/>
  <c r="V387" i="2"/>
  <c r="W387" i="2"/>
  <c r="X387" i="2"/>
  <c r="Y387" i="2"/>
  <c r="Z387" i="2"/>
  <c r="AA387" i="2"/>
  <c r="P388" i="2"/>
  <c r="Q388" i="2"/>
  <c r="R388" i="2"/>
  <c r="S388" i="2"/>
  <c r="T388" i="2"/>
  <c r="U388" i="2"/>
  <c r="V388" i="2"/>
  <c r="W388" i="2"/>
  <c r="X388" i="2"/>
  <c r="Y388" i="2"/>
  <c r="Z388" i="2"/>
  <c r="AA388" i="2"/>
  <c r="P389" i="2"/>
  <c r="Q389" i="2"/>
  <c r="R389" i="2"/>
  <c r="S389" i="2"/>
  <c r="T389" i="2"/>
  <c r="U389" i="2"/>
  <c r="V389" i="2"/>
  <c r="W389" i="2"/>
  <c r="X389" i="2"/>
  <c r="Y389" i="2"/>
  <c r="Z389" i="2"/>
  <c r="AA389" i="2"/>
  <c r="P390" i="2"/>
  <c r="Q390" i="2"/>
  <c r="R390" i="2"/>
  <c r="S390" i="2"/>
  <c r="T390" i="2"/>
  <c r="U390" i="2"/>
  <c r="V390" i="2"/>
  <c r="W390" i="2"/>
  <c r="X390" i="2"/>
  <c r="Y390" i="2"/>
  <c r="Z390" i="2"/>
  <c r="AA390" i="2"/>
  <c r="P391" i="2"/>
  <c r="Q391" i="2"/>
  <c r="R391" i="2"/>
  <c r="S391" i="2"/>
  <c r="T391" i="2"/>
  <c r="U391" i="2"/>
  <c r="V391" i="2"/>
  <c r="W391" i="2"/>
  <c r="X391" i="2"/>
  <c r="Y391" i="2"/>
  <c r="Z391" i="2"/>
  <c r="AA391" i="2"/>
  <c r="P392" i="2"/>
  <c r="Q392" i="2"/>
  <c r="R392" i="2"/>
  <c r="S392" i="2"/>
  <c r="T392" i="2"/>
  <c r="U392" i="2"/>
  <c r="V392" i="2"/>
  <c r="W392" i="2"/>
  <c r="X392" i="2"/>
  <c r="Y392" i="2"/>
  <c r="Z392" i="2"/>
  <c r="AA392" i="2"/>
  <c r="P393" i="2"/>
  <c r="Q393" i="2"/>
  <c r="R393" i="2"/>
  <c r="S393" i="2"/>
  <c r="T393" i="2"/>
  <c r="U393" i="2"/>
  <c r="V393" i="2"/>
  <c r="W393" i="2"/>
  <c r="X393" i="2"/>
  <c r="Y393" i="2"/>
  <c r="Z393" i="2"/>
  <c r="AA393" i="2"/>
  <c r="P394" i="2"/>
  <c r="Q394" i="2"/>
  <c r="R394" i="2"/>
  <c r="S394" i="2"/>
  <c r="T394" i="2"/>
  <c r="U394" i="2"/>
  <c r="V394" i="2"/>
  <c r="W394" i="2"/>
  <c r="X394" i="2"/>
  <c r="Y394" i="2"/>
  <c r="Z394" i="2"/>
  <c r="AA394" i="2"/>
  <c r="P395" i="2"/>
  <c r="Q395" i="2"/>
  <c r="R395" i="2"/>
  <c r="S395" i="2"/>
  <c r="T395" i="2"/>
  <c r="U395" i="2"/>
  <c r="V395" i="2"/>
  <c r="W395" i="2"/>
  <c r="X395" i="2"/>
  <c r="Y395" i="2"/>
  <c r="Z395" i="2"/>
  <c r="AA395" i="2"/>
  <c r="P396" i="2"/>
  <c r="Q396" i="2"/>
  <c r="R396" i="2"/>
  <c r="S396" i="2"/>
  <c r="T396" i="2"/>
  <c r="U396" i="2"/>
  <c r="V396" i="2"/>
  <c r="W396" i="2"/>
  <c r="X396" i="2"/>
  <c r="Y396" i="2"/>
  <c r="Z396" i="2"/>
  <c r="AA396" i="2"/>
  <c r="P397" i="2"/>
  <c r="Q397" i="2"/>
  <c r="R397" i="2"/>
  <c r="S397" i="2"/>
  <c r="T397" i="2"/>
  <c r="U397" i="2"/>
  <c r="V397" i="2"/>
  <c r="W397" i="2"/>
  <c r="X397" i="2"/>
  <c r="Y397" i="2"/>
  <c r="Z397" i="2"/>
  <c r="AA397" i="2"/>
  <c r="P386" i="1"/>
  <c r="Q386" i="1"/>
  <c r="R386" i="1"/>
  <c r="S386" i="1"/>
  <c r="T386" i="1"/>
  <c r="U386" i="1"/>
  <c r="V386" i="1"/>
  <c r="W386" i="1"/>
  <c r="X386" i="1"/>
  <c r="Y386" i="1"/>
  <c r="Z386" i="1"/>
  <c r="AA386" i="1"/>
  <c r="P387" i="1"/>
  <c r="Q387" i="1"/>
  <c r="R387" i="1"/>
  <c r="S387" i="1"/>
  <c r="T387" i="1"/>
  <c r="U387" i="1"/>
  <c r="V387" i="1"/>
  <c r="W387" i="1"/>
  <c r="X387" i="1"/>
  <c r="Y387" i="1"/>
  <c r="Z387" i="1"/>
  <c r="AA387" i="1"/>
  <c r="P388" i="1"/>
  <c r="Q388" i="1"/>
  <c r="R388" i="1"/>
  <c r="S388" i="1"/>
  <c r="T388" i="1"/>
  <c r="U388" i="1"/>
  <c r="V388" i="1"/>
  <c r="W388" i="1"/>
  <c r="X388" i="1"/>
  <c r="Y388" i="1"/>
  <c r="Z388" i="1"/>
  <c r="AA388" i="1"/>
  <c r="P389" i="1"/>
  <c r="Q389" i="1"/>
  <c r="R389" i="1"/>
  <c r="S389" i="1"/>
  <c r="T389" i="1"/>
  <c r="U389" i="1"/>
  <c r="V389" i="1"/>
  <c r="W389" i="1"/>
  <c r="X389" i="1"/>
  <c r="Y389" i="1"/>
  <c r="Z389" i="1"/>
  <c r="AA389" i="1"/>
  <c r="P390" i="1"/>
  <c r="Q390" i="1"/>
  <c r="R390" i="1"/>
  <c r="S390" i="1"/>
  <c r="T390" i="1"/>
  <c r="U390" i="1"/>
  <c r="V390" i="1"/>
  <c r="W390" i="1"/>
  <c r="X390" i="1"/>
  <c r="Y390" i="1"/>
  <c r="Z390" i="1"/>
  <c r="AA390" i="1"/>
  <c r="P391" i="1"/>
  <c r="Q391" i="1"/>
  <c r="R391" i="1"/>
  <c r="S391" i="1"/>
  <c r="T391" i="1"/>
  <c r="U391" i="1"/>
  <c r="V391" i="1"/>
  <c r="W391" i="1"/>
  <c r="X391" i="1"/>
  <c r="Y391" i="1"/>
  <c r="Z391" i="1"/>
  <c r="AA391" i="1"/>
  <c r="P392" i="1"/>
  <c r="Q392" i="1"/>
  <c r="R392" i="1"/>
  <c r="S392" i="1"/>
  <c r="T392" i="1"/>
  <c r="U392" i="1"/>
  <c r="V392" i="1"/>
  <c r="W392" i="1"/>
  <c r="X392" i="1"/>
  <c r="Y392" i="1"/>
  <c r="Z392" i="1"/>
  <c r="AA392" i="1"/>
  <c r="P393" i="1"/>
  <c r="Q393" i="1"/>
  <c r="R393" i="1"/>
  <c r="S393" i="1"/>
  <c r="T393" i="1"/>
  <c r="U393" i="1"/>
  <c r="V393" i="1"/>
  <c r="W393" i="1"/>
  <c r="X393" i="1"/>
  <c r="Y393" i="1"/>
  <c r="Z393" i="1"/>
  <c r="AA393" i="1"/>
  <c r="P394" i="1"/>
  <c r="Q394" i="1"/>
  <c r="R394" i="1"/>
  <c r="S394" i="1"/>
  <c r="T394" i="1"/>
  <c r="U394" i="1"/>
  <c r="V394" i="1"/>
  <c r="W394" i="1"/>
  <c r="X394" i="1"/>
  <c r="Y394" i="1"/>
  <c r="Z394" i="1"/>
  <c r="AA394" i="1"/>
  <c r="P395" i="1"/>
  <c r="Q395" i="1"/>
  <c r="R395" i="1"/>
  <c r="S395" i="1"/>
  <c r="T395" i="1"/>
  <c r="U395" i="1"/>
  <c r="V395" i="1"/>
  <c r="W395" i="1"/>
  <c r="X395" i="1"/>
  <c r="Y395" i="1"/>
  <c r="Z395" i="1"/>
  <c r="AA395" i="1"/>
  <c r="P396" i="1"/>
  <c r="Q396" i="1"/>
  <c r="R396" i="1"/>
  <c r="S396" i="1"/>
  <c r="T396" i="1"/>
  <c r="U396" i="1"/>
  <c r="V396" i="1"/>
  <c r="W396" i="1"/>
  <c r="X396" i="1"/>
  <c r="Y396" i="1"/>
  <c r="Z396" i="1"/>
  <c r="AA396" i="1"/>
  <c r="P397" i="1"/>
  <c r="Q397" i="1"/>
  <c r="R397" i="1"/>
  <c r="S397" i="1"/>
  <c r="T397" i="1"/>
  <c r="U397" i="1"/>
  <c r="V397" i="1"/>
  <c r="W397" i="1"/>
  <c r="X397" i="1"/>
  <c r="Y397" i="1"/>
  <c r="Z397" i="1"/>
  <c r="AA397" i="1"/>
  <c r="N468" i="1"/>
  <c r="M468" i="1"/>
  <c r="L468" i="1"/>
  <c r="K468" i="1"/>
  <c r="J468" i="1"/>
  <c r="I468" i="1"/>
  <c r="H468" i="1"/>
  <c r="G468" i="1"/>
  <c r="F468" i="1"/>
  <c r="E468" i="1"/>
  <c r="D468" i="1"/>
  <c r="C468" i="1"/>
  <c r="X380" i="2"/>
  <c r="X379" i="2"/>
  <c r="Q374" i="1"/>
  <c r="R374" i="1"/>
  <c r="S374" i="1"/>
  <c r="T374" i="1"/>
  <c r="U374" i="1"/>
  <c r="V374" i="1"/>
  <c r="W374" i="1"/>
  <c r="X374" i="1"/>
  <c r="Y374" i="1"/>
  <c r="Z374" i="1"/>
  <c r="AA374" i="1"/>
  <c r="Q375" i="1"/>
  <c r="R375" i="1"/>
  <c r="S375" i="1"/>
  <c r="T375" i="1"/>
  <c r="U375" i="1"/>
  <c r="V375" i="1"/>
  <c r="W375" i="1"/>
  <c r="X375" i="1"/>
  <c r="Y375" i="1"/>
  <c r="Z375" i="1"/>
  <c r="AA375" i="1"/>
  <c r="Q376" i="1"/>
  <c r="R376" i="1"/>
  <c r="S376" i="1"/>
  <c r="T376" i="1"/>
  <c r="U376" i="1"/>
  <c r="V376" i="1"/>
  <c r="W376" i="1"/>
  <c r="X376" i="1"/>
  <c r="Y376" i="1"/>
  <c r="Z376" i="1"/>
  <c r="AA376" i="1"/>
  <c r="Q377" i="1"/>
  <c r="R377" i="1"/>
  <c r="S377" i="1"/>
  <c r="T377" i="1"/>
  <c r="U377" i="1"/>
  <c r="V377" i="1"/>
  <c r="W377" i="1"/>
  <c r="X377" i="1"/>
  <c r="Y377" i="1"/>
  <c r="Z377" i="1"/>
  <c r="AA377" i="1"/>
  <c r="Q378" i="1"/>
  <c r="R378" i="1"/>
  <c r="S378" i="1"/>
  <c r="T378" i="1"/>
  <c r="U378" i="1"/>
  <c r="V378" i="1"/>
  <c r="W378" i="1"/>
  <c r="X378" i="1"/>
  <c r="Y378" i="1"/>
  <c r="Z378" i="1"/>
  <c r="AA378" i="1"/>
  <c r="Q379" i="1"/>
  <c r="R379" i="1"/>
  <c r="S379" i="1"/>
  <c r="T379" i="1"/>
  <c r="U379" i="1"/>
  <c r="V379" i="1"/>
  <c r="W379" i="1"/>
  <c r="X379" i="1"/>
  <c r="Y379" i="1"/>
  <c r="Z379" i="1"/>
  <c r="AA379" i="1"/>
  <c r="Q380" i="1"/>
  <c r="R380" i="1"/>
  <c r="S380" i="1"/>
  <c r="T380" i="1"/>
  <c r="U380" i="1"/>
  <c r="V380" i="1"/>
  <c r="W380" i="1"/>
  <c r="X380" i="1"/>
  <c r="Y380" i="1"/>
  <c r="Z380" i="1"/>
  <c r="AA380" i="1"/>
  <c r="Q381" i="1"/>
  <c r="R381" i="1"/>
  <c r="S381" i="1"/>
  <c r="T381" i="1"/>
  <c r="U381" i="1"/>
  <c r="V381" i="1"/>
  <c r="W381" i="1"/>
  <c r="X381" i="1"/>
  <c r="Y381" i="1"/>
  <c r="Z381" i="1"/>
  <c r="AA381" i="1"/>
  <c r="Q382" i="1"/>
  <c r="R382" i="1"/>
  <c r="S382" i="1"/>
  <c r="T382" i="1"/>
  <c r="U382" i="1"/>
  <c r="V382" i="1"/>
  <c r="W382" i="1"/>
  <c r="X382" i="1"/>
  <c r="Y382" i="1"/>
  <c r="Z382" i="1"/>
  <c r="AA382" i="1"/>
  <c r="Q383" i="1"/>
  <c r="R383" i="1"/>
  <c r="S383" i="1"/>
  <c r="T383" i="1"/>
  <c r="U383" i="1"/>
  <c r="V383" i="1"/>
  <c r="W383" i="1"/>
  <c r="X383" i="1"/>
  <c r="Y383" i="1"/>
  <c r="Z383" i="1"/>
  <c r="AA383" i="1"/>
  <c r="Q384" i="1"/>
  <c r="R384" i="1"/>
  <c r="S384" i="1"/>
  <c r="T384" i="1"/>
  <c r="U384" i="1"/>
  <c r="V384" i="1"/>
  <c r="W384" i="1"/>
  <c r="X384" i="1"/>
  <c r="Y384" i="1"/>
  <c r="Z384" i="1"/>
  <c r="AA384" i="1"/>
  <c r="Q385" i="1"/>
  <c r="R385" i="1"/>
  <c r="S385" i="1"/>
  <c r="T385" i="1"/>
  <c r="U385" i="1"/>
  <c r="V385" i="1"/>
  <c r="W385" i="1"/>
  <c r="X385" i="1"/>
  <c r="Y385" i="1"/>
  <c r="Z385" i="1"/>
  <c r="AA385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AA385" i="2"/>
  <c r="Z385" i="2"/>
  <c r="Y385" i="2"/>
  <c r="X385" i="2"/>
  <c r="W385" i="2"/>
  <c r="V385" i="2"/>
  <c r="U385" i="2"/>
  <c r="T385" i="2"/>
  <c r="S385" i="2"/>
  <c r="R385" i="2"/>
  <c r="Q385" i="2"/>
  <c r="P385" i="2"/>
  <c r="Z384" i="2"/>
  <c r="Y384" i="2"/>
  <c r="X384" i="2"/>
  <c r="W384" i="2"/>
  <c r="V384" i="2"/>
  <c r="U384" i="2"/>
  <c r="T384" i="2"/>
  <c r="S384" i="2"/>
  <c r="R384" i="2"/>
  <c r="Q384" i="2"/>
  <c r="P384" i="2"/>
  <c r="AA383" i="2"/>
  <c r="Z383" i="2"/>
  <c r="Y383" i="2"/>
  <c r="X383" i="2"/>
  <c r="W383" i="2"/>
  <c r="V383" i="2"/>
  <c r="U383" i="2"/>
  <c r="T383" i="2"/>
  <c r="S383" i="2"/>
  <c r="R383" i="2"/>
  <c r="Q383" i="2"/>
  <c r="P383" i="2"/>
  <c r="AA382" i="2"/>
  <c r="Z382" i="2"/>
  <c r="Y382" i="2"/>
  <c r="X382" i="2"/>
  <c r="W382" i="2"/>
  <c r="V382" i="2"/>
  <c r="U382" i="2"/>
  <c r="T382" i="2"/>
  <c r="S382" i="2"/>
  <c r="R382" i="2"/>
  <c r="Q382" i="2"/>
  <c r="P382" i="2"/>
  <c r="AA381" i="2"/>
  <c r="Z381" i="2"/>
  <c r="Y381" i="2"/>
  <c r="X381" i="2"/>
  <c r="W381" i="2"/>
  <c r="V381" i="2"/>
  <c r="U381" i="2"/>
  <c r="T381" i="2"/>
  <c r="S381" i="2"/>
  <c r="R381" i="2"/>
  <c r="Q381" i="2"/>
  <c r="P381" i="2"/>
  <c r="AA380" i="2"/>
  <c r="Z380" i="2"/>
  <c r="Y380" i="2"/>
  <c r="W380" i="2"/>
  <c r="V380" i="2"/>
  <c r="U380" i="2"/>
  <c r="T380" i="2"/>
  <c r="S380" i="2"/>
  <c r="R380" i="2"/>
  <c r="Q380" i="2"/>
  <c r="P380" i="2"/>
  <c r="AA379" i="2"/>
  <c r="Z379" i="2"/>
  <c r="Y379" i="2"/>
  <c r="W379" i="2"/>
  <c r="V379" i="2"/>
  <c r="U379" i="2"/>
  <c r="T379" i="2"/>
  <c r="S379" i="2"/>
  <c r="R379" i="2"/>
  <c r="Q379" i="2"/>
  <c r="P379" i="2"/>
  <c r="AA378" i="2"/>
  <c r="Z378" i="2"/>
  <c r="Y378" i="2"/>
  <c r="X378" i="2"/>
  <c r="W378" i="2"/>
  <c r="V378" i="2"/>
  <c r="U378" i="2"/>
  <c r="T378" i="2"/>
  <c r="S378" i="2"/>
  <c r="R378" i="2"/>
  <c r="Q378" i="2"/>
  <c r="P378" i="2"/>
  <c r="AA377" i="2"/>
  <c r="Z377" i="2"/>
  <c r="Y377" i="2"/>
  <c r="X377" i="2"/>
  <c r="W377" i="2"/>
  <c r="V377" i="2"/>
  <c r="U377" i="2"/>
  <c r="T377" i="2"/>
  <c r="S377" i="2"/>
  <c r="R377" i="2"/>
  <c r="Q377" i="2"/>
  <c r="P377" i="2"/>
  <c r="AA376" i="2"/>
  <c r="Z376" i="2"/>
  <c r="Y376" i="2"/>
  <c r="X376" i="2"/>
  <c r="W376" i="2"/>
  <c r="V376" i="2"/>
  <c r="U376" i="2"/>
  <c r="T376" i="2"/>
  <c r="S376" i="2"/>
  <c r="R376" i="2"/>
  <c r="Q376" i="2"/>
  <c r="P376" i="2"/>
  <c r="AA375" i="2"/>
  <c r="Z375" i="2"/>
  <c r="Y375" i="2"/>
  <c r="X375" i="2"/>
  <c r="W375" i="2"/>
  <c r="V375" i="2"/>
  <c r="U375" i="2"/>
  <c r="T375" i="2"/>
  <c r="S375" i="2"/>
  <c r="R375" i="2"/>
  <c r="Q375" i="2"/>
  <c r="P375" i="2"/>
  <c r="AA374" i="2"/>
  <c r="Z374" i="2"/>
  <c r="Y374" i="2"/>
  <c r="X374" i="2"/>
  <c r="W374" i="2"/>
  <c r="V374" i="2"/>
  <c r="U374" i="2"/>
  <c r="T374" i="2"/>
  <c r="S374" i="2"/>
  <c r="R374" i="2"/>
  <c r="Q374" i="2"/>
  <c r="P374" i="2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C437" i="2"/>
  <c r="F442" i="1"/>
  <c r="F443" i="1"/>
  <c r="E13" i="4" l="1"/>
  <c r="E14" i="4"/>
  <c r="E12" i="4"/>
  <c r="E10" i="4"/>
  <c r="E6" i="4"/>
  <c r="E5" i="4"/>
  <c r="E4" i="4"/>
  <c r="E9" i="4"/>
  <c r="E8" i="4"/>
  <c r="E2" i="4"/>
  <c r="E7" i="4"/>
  <c r="E11" i="4"/>
  <c r="P468" i="2"/>
  <c r="X468" i="2"/>
  <c r="W468" i="2"/>
  <c r="S468" i="2"/>
  <c r="U468" i="2"/>
  <c r="Q468" i="2"/>
  <c r="Y468" i="2"/>
  <c r="R468" i="2"/>
  <c r="T468" i="2"/>
  <c r="V468" i="2"/>
  <c r="Z468" i="2"/>
  <c r="AA468" i="2"/>
  <c r="R468" i="1"/>
  <c r="U468" i="1"/>
  <c r="V468" i="1"/>
  <c r="Z468" i="1"/>
  <c r="W468" i="1"/>
  <c r="P468" i="1"/>
  <c r="X468" i="1"/>
  <c r="Q468" i="1"/>
  <c r="Y468" i="1"/>
  <c r="S468" i="1"/>
  <c r="AA468" i="1"/>
  <c r="T468" i="1"/>
  <c r="R467" i="1"/>
  <c r="V467" i="1"/>
  <c r="Z467" i="1"/>
  <c r="U467" i="1"/>
  <c r="W467" i="1"/>
  <c r="X467" i="1"/>
  <c r="Q467" i="1"/>
  <c r="Y467" i="1"/>
  <c r="P467" i="1"/>
  <c r="S467" i="1"/>
  <c r="AA467" i="1"/>
  <c r="T467" i="1"/>
  <c r="B14" i="4" l="1"/>
  <c r="C2" i="4" l="1"/>
  <c r="C4" i="4"/>
  <c r="C5" i="4"/>
  <c r="C13" i="4"/>
  <c r="C6" i="4"/>
  <c r="C14" i="4"/>
  <c r="C7" i="4"/>
  <c r="C3" i="4"/>
  <c r="C8" i="4"/>
  <c r="C9" i="4"/>
  <c r="C10" i="4"/>
  <c r="C11" i="4"/>
  <c r="C12" i="4"/>
  <c r="C466" i="2"/>
  <c r="B466" i="2"/>
  <c r="D466" i="2"/>
  <c r="E466" i="2"/>
  <c r="F466" i="2"/>
  <c r="G466" i="2"/>
  <c r="H466" i="2"/>
  <c r="I466" i="2"/>
  <c r="J466" i="2"/>
  <c r="K466" i="2"/>
  <c r="L466" i="2"/>
  <c r="M466" i="2"/>
  <c r="N466" i="2"/>
  <c r="B466" i="1"/>
  <c r="C466" i="1"/>
  <c r="D466" i="1"/>
  <c r="E466" i="1"/>
  <c r="F466" i="1"/>
  <c r="G466" i="1"/>
  <c r="H466" i="1"/>
  <c r="I466" i="1"/>
  <c r="J466" i="1"/>
  <c r="K466" i="1"/>
  <c r="L466" i="1"/>
  <c r="M466" i="1"/>
  <c r="N466" i="1"/>
  <c r="Y466" i="1" l="1"/>
  <c r="W466" i="1"/>
  <c r="Q466" i="1"/>
  <c r="X466" i="1"/>
  <c r="P466" i="1"/>
  <c r="V466" i="1"/>
  <c r="T466" i="1"/>
  <c r="Z466" i="1"/>
  <c r="R466" i="1"/>
  <c r="AA466" i="1"/>
  <c r="S466" i="1"/>
  <c r="U466" i="1"/>
  <c r="X466" i="2"/>
  <c r="T466" i="2"/>
  <c r="AA466" i="2"/>
  <c r="W466" i="2"/>
  <c r="S466" i="2"/>
  <c r="P466" i="2"/>
  <c r="Z466" i="2"/>
  <c r="V466" i="2"/>
  <c r="R466" i="2"/>
  <c r="Y466" i="2"/>
  <c r="U466" i="2"/>
  <c r="Q466" i="2"/>
  <c r="B465" i="2" l="1"/>
  <c r="C465" i="2"/>
  <c r="D465" i="2"/>
  <c r="E465" i="2"/>
  <c r="F465" i="2"/>
  <c r="G465" i="2"/>
  <c r="H465" i="2"/>
  <c r="I465" i="2"/>
  <c r="J465" i="2"/>
  <c r="K465" i="2"/>
  <c r="L465" i="2"/>
  <c r="M465" i="2"/>
  <c r="N465" i="2"/>
  <c r="W465" i="2" l="1"/>
  <c r="AA465" i="2"/>
  <c r="S465" i="2"/>
  <c r="Z465" i="2"/>
  <c r="R465" i="2"/>
  <c r="Y465" i="2"/>
  <c r="U465" i="2"/>
  <c r="Q465" i="2"/>
  <c r="V465" i="2"/>
  <c r="X465" i="2"/>
  <c r="T465" i="2"/>
  <c r="P465" i="2"/>
  <c r="B404" i="3"/>
  <c r="Z360" i="1"/>
  <c r="Z359" i="1"/>
  <c r="Z359" i="2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Q373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AA359" i="2"/>
  <c r="AA360" i="2"/>
  <c r="AA361" i="2"/>
  <c r="AA362" i="2"/>
  <c r="AA363" i="2"/>
  <c r="AA364" i="2"/>
  <c r="AA365" i="2"/>
  <c r="AA366" i="2"/>
  <c r="AA367" i="2"/>
  <c r="AA368" i="2"/>
  <c r="AA369" i="2"/>
  <c r="AA370" i="2"/>
  <c r="AA371" i="2"/>
  <c r="AA372" i="2"/>
  <c r="AA373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AA362" i="3"/>
  <c r="AA363" i="3"/>
  <c r="AA364" i="3"/>
  <c r="AA365" i="3"/>
  <c r="AA366" i="3"/>
  <c r="AA367" i="3"/>
  <c r="AA368" i="3"/>
  <c r="AA369" i="3"/>
  <c r="AA370" i="3"/>
  <c r="AA371" i="3"/>
  <c r="AA372" i="3"/>
  <c r="AA373" i="3"/>
  <c r="Z362" i="3"/>
  <c r="Z363" i="3"/>
  <c r="Z364" i="3"/>
  <c r="Z365" i="3"/>
  <c r="Z366" i="3"/>
  <c r="Z367" i="3"/>
  <c r="Z368" i="3"/>
  <c r="Z369" i="3"/>
  <c r="Z370" i="3"/>
  <c r="Z371" i="3"/>
  <c r="Z372" i="3"/>
  <c r="Z373" i="3"/>
  <c r="Y362" i="3"/>
  <c r="Y363" i="3"/>
  <c r="Y364" i="3"/>
  <c r="Y365" i="3"/>
  <c r="Y366" i="3"/>
  <c r="Y367" i="3"/>
  <c r="Y368" i="3"/>
  <c r="Y369" i="3"/>
  <c r="Y370" i="3"/>
  <c r="Y371" i="3"/>
  <c r="Y372" i="3"/>
  <c r="Y373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W362" i="3"/>
  <c r="W363" i="3"/>
  <c r="W364" i="3"/>
  <c r="W365" i="3"/>
  <c r="W366" i="3"/>
  <c r="W367" i="3"/>
  <c r="W368" i="3"/>
  <c r="W369" i="3"/>
  <c r="W370" i="3"/>
  <c r="W371" i="3"/>
  <c r="W372" i="3"/>
  <c r="W373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U362" i="3"/>
  <c r="U363" i="3"/>
  <c r="U364" i="3"/>
  <c r="U365" i="3"/>
  <c r="U366" i="3"/>
  <c r="U367" i="3"/>
  <c r="U368" i="3"/>
  <c r="U369" i="3"/>
  <c r="U370" i="3"/>
  <c r="U371" i="3"/>
  <c r="U372" i="3"/>
  <c r="U373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Z360" i="2" l="1"/>
  <c r="Z358" i="1" l="1"/>
  <c r="AA358" i="1"/>
  <c r="Y358" i="1"/>
  <c r="X358" i="1"/>
  <c r="W358" i="1"/>
  <c r="V358" i="1"/>
  <c r="U358" i="1"/>
  <c r="T358" i="1"/>
  <c r="S358" i="1"/>
  <c r="R358" i="1"/>
  <c r="Q358" i="1"/>
  <c r="P358" i="1"/>
  <c r="AA358" i="2"/>
  <c r="Z358" i="2"/>
  <c r="Y358" i="2"/>
  <c r="X358" i="2"/>
  <c r="W358" i="2"/>
  <c r="V358" i="2"/>
  <c r="U358" i="2"/>
  <c r="T358" i="2"/>
  <c r="S358" i="2"/>
  <c r="R358" i="2"/>
  <c r="Q358" i="2"/>
  <c r="P358" i="2"/>
  <c r="AA361" i="3" l="1"/>
  <c r="Z361" i="3"/>
  <c r="Y361" i="3"/>
  <c r="X361" i="3"/>
  <c r="W361" i="3"/>
  <c r="V361" i="3"/>
  <c r="U361" i="3"/>
  <c r="T361" i="3"/>
  <c r="S361" i="3"/>
  <c r="R361" i="3"/>
  <c r="Q361" i="3"/>
  <c r="P361" i="3"/>
  <c r="AA360" i="3"/>
  <c r="Z360" i="3"/>
  <c r="Y360" i="3"/>
  <c r="X360" i="3"/>
  <c r="W360" i="3"/>
  <c r="V360" i="3"/>
  <c r="U360" i="3"/>
  <c r="T360" i="3"/>
  <c r="S360" i="3"/>
  <c r="R360" i="3"/>
  <c r="Q360" i="3"/>
  <c r="P360" i="3"/>
  <c r="AA359" i="3"/>
  <c r="Z359" i="3"/>
  <c r="Y359" i="3"/>
  <c r="X359" i="3"/>
  <c r="W359" i="3"/>
  <c r="V359" i="3"/>
  <c r="U359" i="3"/>
  <c r="T359" i="3"/>
  <c r="S359" i="3"/>
  <c r="R359" i="3"/>
  <c r="Q359" i="3"/>
  <c r="P359" i="3"/>
  <c r="AA358" i="3"/>
  <c r="Z358" i="3"/>
  <c r="Y358" i="3"/>
  <c r="X358" i="3"/>
  <c r="W358" i="3"/>
  <c r="V358" i="3"/>
  <c r="U358" i="3"/>
  <c r="T358" i="3"/>
  <c r="S358" i="3"/>
  <c r="R358" i="3"/>
  <c r="Q358" i="3"/>
  <c r="P358" i="3"/>
  <c r="AA357" i="3"/>
  <c r="Z357" i="3"/>
  <c r="Y357" i="3"/>
  <c r="X357" i="3"/>
  <c r="W357" i="3"/>
  <c r="V357" i="3"/>
  <c r="U357" i="3"/>
  <c r="T357" i="3"/>
  <c r="S357" i="3"/>
  <c r="R357" i="3"/>
  <c r="Q357" i="3"/>
  <c r="P357" i="3"/>
  <c r="AA356" i="3"/>
  <c r="Z356" i="3"/>
  <c r="Y356" i="3"/>
  <c r="X356" i="3"/>
  <c r="W356" i="3"/>
  <c r="V356" i="3"/>
  <c r="U356" i="3"/>
  <c r="T356" i="3"/>
  <c r="S356" i="3"/>
  <c r="R356" i="3"/>
  <c r="Q356" i="3"/>
  <c r="P356" i="3"/>
  <c r="AA355" i="3"/>
  <c r="Z355" i="3"/>
  <c r="Y355" i="3"/>
  <c r="X355" i="3"/>
  <c r="W355" i="3"/>
  <c r="V355" i="3"/>
  <c r="U355" i="3"/>
  <c r="T355" i="3"/>
  <c r="S355" i="3"/>
  <c r="R355" i="3"/>
  <c r="Q355" i="3"/>
  <c r="P355" i="3"/>
  <c r="AA354" i="3"/>
  <c r="Z354" i="3"/>
  <c r="Y354" i="3"/>
  <c r="X354" i="3"/>
  <c r="W354" i="3"/>
  <c r="V354" i="3"/>
  <c r="U354" i="3"/>
  <c r="T354" i="3"/>
  <c r="S354" i="3"/>
  <c r="R354" i="3"/>
  <c r="Q354" i="3"/>
  <c r="P354" i="3"/>
  <c r="AA353" i="3"/>
  <c r="Z353" i="3"/>
  <c r="Y353" i="3"/>
  <c r="X353" i="3"/>
  <c r="W353" i="3"/>
  <c r="V353" i="3"/>
  <c r="U353" i="3"/>
  <c r="T353" i="3"/>
  <c r="S353" i="3"/>
  <c r="R353" i="3"/>
  <c r="Q353" i="3"/>
  <c r="P353" i="3"/>
  <c r="AA352" i="3"/>
  <c r="Z352" i="3"/>
  <c r="Y352" i="3"/>
  <c r="X352" i="3"/>
  <c r="W352" i="3"/>
  <c r="V352" i="3"/>
  <c r="U352" i="3"/>
  <c r="T352" i="3"/>
  <c r="S352" i="3"/>
  <c r="R352" i="3"/>
  <c r="Q352" i="3"/>
  <c r="P352" i="3"/>
  <c r="AA351" i="3"/>
  <c r="Z351" i="3"/>
  <c r="Y351" i="3"/>
  <c r="X351" i="3"/>
  <c r="W351" i="3"/>
  <c r="V351" i="3"/>
  <c r="U351" i="3"/>
  <c r="T351" i="3"/>
  <c r="S351" i="3"/>
  <c r="R351" i="3"/>
  <c r="Q351" i="3"/>
  <c r="P351" i="3"/>
  <c r="AA350" i="3"/>
  <c r="Z350" i="3"/>
  <c r="Y350" i="3"/>
  <c r="X350" i="3"/>
  <c r="W350" i="3"/>
  <c r="V350" i="3"/>
  <c r="U350" i="3"/>
  <c r="T350" i="3"/>
  <c r="S350" i="3"/>
  <c r="R350" i="3"/>
  <c r="Q350" i="3"/>
  <c r="P350" i="3"/>
  <c r="AA349" i="3"/>
  <c r="Z349" i="3"/>
  <c r="Y349" i="3"/>
  <c r="X349" i="3"/>
  <c r="W349" i="3"/>
  <c r="V349" i="3"/>
  <c r="U349" i="3"/>
  <c r="T349" i="3"/>
  <c r="S349" i="3"/>
  <c r="R349" i="3"/>
  <c r="Q349" i="3"/>
  <c r="P349" i="3"/>
  <c r="AA348" i="3"/>
  <c r="Z348" i="3"/>
  <c r="Y348" i="3"/>
  <c r="X348" i="3"/>
  <c r="W348" i="3"/>
  <c r="V348" i="3"/>
  <c r="U348" i="3"/>
  <c r="T348" i="3"/>
  <c r="S348" i="3"/>
  <c r="R348" i="3"/>
  <c r="Q348" i="3"/>
  <c r="P348" i="3"/>
  <c r="AA347" i="3"/>
  <c r="Z347" i="3"/>
  <c r="Y347" i="3"/>
  <c r="X347" i="3"/>
  <c r="W347" i="3"/>
  <c r="V347" i="3"/>
  <c r="U347" i="3"/>
  <c r="T347" i="3"/>
  <c r="S347" i="3"/>
  <c r="R347" i="3"/>
  <c r="Q347" i="3"/>
  <c r="P347" i="3"/>
  <c r="AA346" i="3"/>
  <c r="Z346" i="3"/>
  <c r="Y346" i="3"/>
  <c r="X346" i="3"/>
  <c r="W346" i="3"/>
  <c r="V346" i="3"/>
  <c r="U346" i="3"/>
  <c r="T346" i="3"/>
  <c r="S346" i="3"/>
  <c r="R346" i="3"/>
  <c r="Q346" i="3"/>
  <c r="P346" i="3"/>
  <c r="AA345" i="3"/>
  <c r="Z345" i="3"/>
  <c r="Y345" i="3"/>
  <c r="X345" i="3"/>
  <c r="W345" i="3"/>
  <c r="V345" i="3"/>
  <c r="U345" i="3"/>
  <c r="T345" i="3"/>
  <c r="S345" i="3"/>
  <c r="R345" i="3"/>
  <c r="Q345" i="3"/>
  <c r="P345" i="3"/>
  <c r="AA344" i="3"/>
  <c r="Z344" i="3"/>
  <c r="Y344" i="3"/>
  <c r="X344" i="3"/>
  <c r="W344" i="3"/>
  <c r="V344" i="3"/>
  <c r="U344" i="3"/>
  <c r="T344" i="3"/>
  <c r="S344" i="3"/>
  <c r="R344" i="3"/>
  <c r="Q344" i="3"/>
  <c r="P344" i="3"/>
  <c r="AA343" i="3"/>
  <c r="Z343" i="3"/>
  <c r="Y343" i="3"/>
  <c r="X343" i="3"/>
  <c r="W343" i="3"/>
  <c r="V343" i="3"/>
  <c r="U343" i="3"/>
  <c r="T343" i="3"/>
  <c r="S343" i="3"/>
  <c r="R343" i="3"/>
  <c r="Q343" i="3"/>
  <c r="P343" i="3"/>
  <c r="AA342" i="3"/>
  <c r="Z342" i="3"/>
  <c r="Y342" i="3"/>
  <c r="X342" i="3"/>
  <c r="W342" i="3"/>
  <c r="V342" i="3"/>
  <c r="U342" i="3"/>
  <c r="T342" i="3"/>
  <c r="S342" i="3"/>
  <c r="R342" i="3"/>
  <c r="Q342" i="3"/>
  <c r="P342" i="3"/>
  <c r="AA341" i="3"/>
  <c r="Z341" i="3"/>
  <c r="Y341" i="3"/>
  <c r="X341" i="3"/>
  <c r="W341" i="3"/>
  <c r="V341" i="3"/>
  <c r="U341" i="3"/>
  <c r="T341" i="3"/>
  <c r="S341" i="3"/>
  <c r="R341" i="3"/>
  <c r="Q341" i="3"/>
  <c r="P341" i="3"/>
  <c r="AA340" i="3"/>
  <c r="Z340" i="3"/>
  <c r="Y340" i="3"/>
  <c r="X340" i="3"/>
  <c r="W340" i="3"/>
  <c r="V340" i="3"/>
  <c r="U340" i="3"/>
  <c r="T340" i="3"/>
  <c r="S340" i="3"/>
  <c r="R340" i="3"/>
  <c r="Q340" i="3"/>
  <c r="P340" i="3"/>
  <c r="AA339" i="3"/>
  <c r="Z339" i="3"/>
  <c r="Y339" i="3"/>
  <c r="X339" i="3"/>
  <c r="W339" i="3"/>
  <c r="V339" i="3"/>
  <c r="U339" i="3"/>
  <c r="T339" i="3"/>
  <c r="S339" i="3"/>
  <c r="R339" i="3"/>
  <c r="Q339" i="3"/>
  <c r="P339" i="3"/>
  <c r="AA338" i="3"/>
  <c r="Z338" i="3"/>
  <c r="Y338" i="3"/>
  <c r="X338" i="3"/>
  <c r="W338" i="3"/>
  <c r="V338" i="3"/>
  <c r="U338" i="3"/>
  <c r="T338" i="3"/>
  <c r="S338" i="3"/>
  <c r="R338" i="3"/>
  <c r="Q338" i="3"/>
  <c r="P338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Z357" i="2"/>
  <c r="AA357" i="2"/>
  <c r="Y357" i="2"/>
  <c r="X357" i="2"/>
  <c r="W357" i="2"/>
  <c r="V357" i="2"/>
  <c r="U357" i="2"/>
  <c r="T357" i="2"/>
  <c r="S357" i="2"/>
  <c r="R357" i="2"/>
  <c r="Q357" i="2"/>
  <c r="P357" i="2"/>
  <c r="Z356" i="2"/>
  <c r="AA356" i="2"/>
  <c r="Y356" i="2"/>
  <c r="X356" i="2"/>
  <c r="W356" i="2"/>
  <c r="V356" i="2"/>
  <c r="U356" i="2"/>
  <c r="T356" i="2"/>
  <c r="S356" i="2"/>
  <c r="R356" i="2"/>
  <c r="Q356" i="2"/>
  <c r="P356" i="2"/>
  <c r="AA357" i="1"/>
  <c r="Z357" i="1"/>
  <c r="Y357" i="1"/>
  <c r="X357" i="1"/>
  <c r="W357" i="1"/>
  <c r="V357" i="1"/>
  <c r="U357" i="1"/>
  <c r="T357" i="1"/>
  <c r="S357" i="1"/>
  <c r="R357" i="1"/>
  <c r="Q357" i="1"/>
  <c r="P357" i="1"/>
  <c r="Z356" i="1"/>
  <c r="AA356" i="1"/>
  <c r="Y356" i="1"/>
  <c r="X356" i="1"/>
  <c r="W356" i="1"/>
  <c r="V356" i="1"/>
  <c r="U356" i="1"/>
  <c r="T356" i="1"/>
  <c r="S356" i="1"/>
  <c r="R356" i="1"/>
  <c r="Q356" i="1"/>
  <c r="P356" i="1"/>
  <c r="Z355" i="2" l="1"/>
  <c r="AA355" i="2"/>
  <c r="Y355" i="2"/>
  <c r="X355" i="2"/>
  <c r="W355" i="2"/>
  <c r="V355" i="2"/>
  <c r="U355" i="2"/>
  <c r="T355" i="2"/>
  <c r="S355" i="2"/>
  <c r="R355" i="2"/>
  <c r="Q355" i="2"/>
  <c r="P355" i="2"/>
  <c r="Z355" i="1"/>
  <c r="AA355" i="1"/>
  <c r="Y355" i="1"/>
  <c r="X355" i="1"/>
  <c r="W355" i="1"/>
  <c r="V355" i="1"/>
  <c r="U355" i="1"/>
  <c r="T355" i="1"/>
  <c r="S355" i="1"/>
  <c r="R355" i="1"/>
  <c r="Q355" i="1"/>
  <c r="P355" i="1"/>
  <c r="Z354" i="1" l="1"/>
  <c r="AA354" i="1"/>
  <c r="Y354" i="1"/>
  <c r="X354" i="1"/>
  <c r="W354" i="1"/>
  <c r="V354" i="1"/>
  <c r="U354" i="1"/>
  <c r="T354" i="1"/>
  <c r="S354" i="1"/>
  <c r="R354" i="1"/>
  <c r="Q354" i="1"/>
  <c r="P354" i="1"/>
  <c r="Z354" i="2"/>
  <c r="AA354" i="2"/>
  <c r="Y354" i="2"/>
  <c r="X354" i="2"/>
  <c r="W354" i="2"/>
  <c r="V354" i="2"/>
  <c r="U354" i="2"/>
  <c r="T354" i="2"/>
  <c r="S354" i="2"/>
  <c r="R354" i="2"/>
  <c r="Q354" i="2"/>
  <c r="P354" i="2"/>
  <c r="B465" i="1" l="1"/>
  <c r="C465" i="1"/>
  <c r="D465" i="1"/>
  <c r="E465" i="1"/>
  <c r="F465" i="1"/>
  <c r="G465" i="1"/>
  <c r="H465" i="1"/>
  <c r="I465" i="1"/>
  <c r="J465" i="1"/>
  <c r="K465" i="1"/>
  <c r="L465" i="1"/>
  <c r="M465" i="1"/>
  <c r="N465" i="1"/>
  <c r="Z353" i="1"/>
  <c r="AA353" i="1"/>
  <c r="Y353" i="1"/>
  <c r="X353" i="1"/>
  <c r="W353" i="1"/>
  <c r="V353" i="1"/>
  <c r="U353" i="1"/>
  <c r="T353" i="1"/>
  <c r="S353" i="1"/>
  <c r="R353" i="1"/>
  <c r="Q353" i="1"/>
  <c r="P353" i="1"/>
  <c r="Z353" i="2"/>
  <c r="AA353" i="2"/>
  <c r="Y353" i="2"/>
  <c r="X353" i="2"/>
  <c r="W353" i="2"/>
  <c r="V353" i="2"/>
  <c r="U353" i="2"/>
  <c r="T353" i="2"/>
  <c r="S353" i="2"/>
  <c r="R353" i="2"/>
  <c r="Q353" i="2"/>
  <c r="P353" i="2"/>
  <c r="AA465" i="1" l="1"/>
  <c r="W465" i="1"/>
  <c r="S465" i="1"/>
  <c r="X465" i="1"/>
  <c r="T465" i="1"/>
  <c r="P465" i="1"/>
  <c r="Z465" i="1"/>
  <c r="V465" i="1"/>
  <c r="R465" i="1"/>
  <c r="Y465" i="1"/>
  <c r="U465" i="1"/>
  <c r="Q465" i="1"/>
  <c r="Z352" i="1"/>
  <c r="AA352" i="1"/>
  <c r="Y352" i="1"/>
  <c r="X352" i="1"/>
  <c r="W352" i="1"/>
  <c r="V352" i="1"/>
  <c r="U352" i="1"/>
  <c r="T352" i="1"/>
  <c r="S352" i="1"/>
  <c r="R352" i="1"/>
  <c r="Q352" i="1"/>
  <c r="P352" i="1"/>
  <c r="Z352" i="2"/>
  <c r="AA352" i="2"/>
  <c r="Y352" i="2"/>
  <c r="X352" i="2"/>
  <c r="W352" i="2"/>
  <c r="V352" i="2"/>
  <c r="U352" i="2"/>
  <c r="T352" i="2"/>
  <c r="S352" i="2"/>
  <c r="R352" i="2"/>
  <c r="Q352" i="2"/>
  <c r="P352" i="2"/>
  <c r="Z351" i="1" l="1"/>
  <c r="AA351" i="1"/>
  <c r="Y351" i="1"/>
  <c r="X351" i="1"/>
  <c r="W351" i="1"/>
  <c r="V351" i="1"/>
  <c r="U351" i="1"/>
  <c r="T351" i="1"/>
  <c r="S351" i="1"/>
  <c r="R351" i="1"/>
  <c r="Q351" i="1"/>
  <c r="P351" i="1"/>
  <c r="Z350" i="1"/>
  <c r="AA350" i="1"/>
  <c r="Y350" i="1"/>
  <c r="X350" i="1"/>
  <c r="W350" i="1"/>
  <c r="V350" i="1"/>
  <c r="U350" i="1"/>
  <c r="T350" i="1"/>
  <c r="S350" i="1"/>
  <c r="R350" i="1"/>
  <c r="Q350" i="1"/>
  <c r="P350" i="1"/>
  <c r="Z351" i="2"/>
  <c r="AA351" i="2"/>
  <c r="Y351" i="2"/>
  <c r="X351" i="2"/>
  <c r="W351" i="2"/>
  <c r="V351" i="2"/>
  <c r="U351" i="2"/>
  <c r="T351" i="2"/>
  <c r="S351" i="2"/>
  <c r="R351" i="2"/>
  <c r="Q351" i="2"/>
  <c r="P351" i="2"/>
  <c r="Z350" i="2"/>
  <c r="AA350" i="2"/>
  <c r="Y350" i="2"/>
  <c r="X350" i="2"/>
  <c r="W350" i="2"/>
  <c r="V350" i="2"/>
  <c r="U350" i="2"/>
  <c r="T350" i="2"/>
  <c r="S350" i="2"/>
  <c r="R350" i="2"/>
  <c r="Q350" i="2"/>
  <c r="P350" i="2"/>
  <c r="P349" i="1" l="1"/>
  <c r="Q349" i="1"/>
  <c r="R349" i="1"/>
  <c r="S349" i="1"/>
  <c r="T349" i="1"/>
  <c r="U349" i="1"/>
  <c r="V349" i="1"/>
  <c r="W349" i="1"/>
  <c r="X349" i="1"/>
  <c r="Y349" i="1"/>
  <c r="Z349" i="1"/>
  <c r="AA349" i="1"/>
  <c r="Z349" i="2"/>
  <c r="AA349" i="2"/>
  <c r="Y349" i="2"/>
  <c r="X349" i="2"/>
  <c r="W349" i="2"/>
  <c r="V349" i="2"/>
  <c r="U349" i="2"/>
  <c r="T349" i="2"/>
  <c r="S349" i="2"/>
  <c r="R349" i="2"/>
  <c r="Q349" i="2"/>
  <c r="P349" i="2"/>
  <c r="P348" i="2" l="1"/>
  <c r="Q348" i="2"/>
  <c r="R348" i="2"/>
  <c r="S348" i="2"/>
  <c r="T348" i="2"/>
  <c r="U348" i="2"/>
  <c r="V348" i="2"/>
  <c r="W348" i="2"/>
  <c r="X348" i="2"/>
  <c r="Y348" i="2"/>
  <c r="Z348" i="2"/>
  <c r="AA348" i="2"/>
  <c r="P348" i="1"/>
  <c r="Q348" i="1"/>
  <c r="R348" i="1"/>
  <c r="S348" i="1"/>
  <c r="T348" i="1"/>
  <c r="U348" i="1"/>
  <c r="V348" i="1"/>
  <c r="W348" i="1"/>
  <c r="X348" i="1"/>
  <c r="Y348" i="1"/>
  <c r="Z348" i="1"/>
  <c r="AA348" i="1"/>
  <c r="AA347" i="1" l="1"/>
  <c r="Z347" i="1"/>
  <c r="Y347" i="1"/>
  <c r="X347" i="1"/>
  <c r="W347" i="1"/>
  <c r="V347" i="1"/>
  <c r="U347" i="1"/>
  <c r="T347" i="1"/>
  <c r="S347" i="1"/>
  <c r="R347" i="1"/>
  <c r="Q347" i="1"/>
  <c r="P347" i="1"/>
  <c r="AA347" i="2"/>
  <c r="Z347" i="2"/>
  <c r="Y347" i="2"/>
  <c r="X347" i="2"/>
  <c r="W347" i="2"/>
  <c r="V347" i="2"/>
  <c r="U347" i="2"/>
  <c r="T347" i="2"/>
  <c r="S347" i="2"/>
  <c r="R347" i="2"/>
  <c r="Q347" i="2"/>
  <c r="P347" i="2"/>
  <c r="S346" i="1" l="1"/>
  <c r="Z346" i="1"/>
  <c r="AA346" i="1"/>
  <c r="Y346" i="1"/>
  <c r="X346" i="1"/>
  <c r="W346" i="1"/>
  <c r="V346" i="1"/>
  <c r="U346" i="1"/>
  <c r="T346" i="1"/>
  <c r="R346" i="1"/>
  <c r="Q346" i="1"/>
  <c r="P346" i="1"/>
  <c r="AA346" i="2"/>
  <c r="Z346" i="2"/>
  <c r="Y346" i="2"/>
  <c r="X346" i="2"/>
  <c r="W346" i="2"/>
  <c r="V346" i="2"/>
  <c r="U346" i="2"/>
  <c r="T346" i="2"/>
  <c r="S346" i="2"/>
  <c r="R346" i="2"/>
  <c r="Q346" i="2"/>
  <c r="P346" i="2"/>
  <c r="AA345" i="1" l="1"/>
  <c r="Z345" i="1"/>
  <c r="Y345" i="1"/>
  <c r="X345" i="1"/>
  <c r="W345" i="1"/>
  <c r="V345" i="1"/>
  <c r="U345" i="1"/>
  <c r="T345" i="1"/>
  <c r="S345" i="1"/>
  <c r="R345" i="1"/>
  <c r="Q345" i="1"/>
  <c r="P345" i="1"/>
  <c r="Z345" i="2"/>
  <c r="AA345" i="2"/>
  <c r="Y345" i="2"/>
  <c r="X345" i="2"/>
  <c r="W345" i="2"/>
  <c r="V345" i="2"/>
  <c r="U345" i="2"/>
  <c r="T345" i="2"/>
  <c r="S345" i="2"/>
  <c r="R345" i="2"/>
  <c r="Q345" i="2"/>
  <c r="P345" i="2"/>
  <c r="AA344" i="1" l="1"/>
  <c r="Z344" i="1"/>
  <c r="Y344" i="1"/>
  <c r="X344" i="1"/>
  <c r="W344" i="1"/>
  <c r="V344" i="1"/>
  <c r="U344" i="1"/>
  <c r="T344" i="1"/>
  <c r="S344" i="1"/>
  <c r="R344" i="1"/>
  <c r="Q344" i="1"/>
  <c r="P344" i="1"/>
  <c r="Z344" i="2"/>
  <c r="AA344" i="2"/>
  <c r="Y344" i="2"/>
  <c r="X344" i="2"/>
  <c r="W344" i="2"/>
  <c r="V344" i="2"/>
  <c r="U344" i="2"/>
  <c r="T344" i="2"/>
  <c r="S344" i="2"/>
  <c r="R344" i="2"/>
  <c r="Q344" i="2"/>
  <c r="P344" i="2"/>
  <c r="Z343" i="1" l="1"/>
  <c r="AA343" i="1"/>
  <c r="Y343" i="1"/>
  <c r="X343" i="1"/>
  <c r="W343" i="1"/>
  <c r="V343" i="1"/>
  <c r="U343" i="1"/>
  <c r="T343" i="1"/>
  <c r="S343" i="1"/>
  <c r="R343" i="1"/>
  <c r="Q343" i="1"/>
  <c r="P343" i="1"/>
  <c r="Z343" i="2"/>
  <c r="AA343" i="2"/>
  <c r="Y343" i="2"/>
  <c r="X343" i="2"/>
  <c r="W343" i="2"/>
  <c r="V343" i="2"/>
  <c r="U343" i="2"/>
  <c r="T343" i="2"/>
  <c r="S343" i="2"/>
  <c r="R343" i="2"/>
  <c r="Q343" i="2"/>
  <c r="P343" i="2"/>
  <c r="P342" i="1"/>
  <c r="Q342" i="1"/>
  <c r="R342" i="1"/>
  <c r="S342" i="1"/>
  <c r="T342" i="1"/>
  <c r="U342" i="1"/>
  <c r="V342" i="1"/>
  <c r="W342" i="1"/>
  <c r="X342" i="1"/>
  <c r="Y342" i="1"/>
  <c r="Z342" i="1"/>
  <c r="AA342" i="1"/>
  <c r="AA341" i="1" l="1"/>
  <c r="Z341" i="1"/>
  <c r="Y341" i="1"/>
  <c r="X341" i="1"/>
  <c r="W341" i="1"/>
  <c r="V341" i="1"/>
  <c r="U341" i="1"/>
  <c r="T341" i="1"/>
  <c r="S341" i="1"/>
  <c r="R341" i="1"/>
  <c r="Q341" i="1"/>
  <c r="P341" i="1"/>
  <c r="Z342" i="2"/>
  <c r="AA342" i="2"/>
  <c r="Y342" i="2"/>
  <c r="X342" i="2"/>
  <c r="W342" i="2"/>
  <c r="V342" i="2"/>
  <c r="U342" i="2"/>
  <c r="T342" i="2"/>
  <c r="S342" i="2"/>
  <c r="R342" i="2"/>
  <c r="Q342" i="2"/>
  <c r="P342" i="2"/>
  <c r="Z341" i="2"/>
  <c r="AA341" i="2"/>
  <c r="Y341" i="2"/>
  <c r="X341" i="2"/>
  <c r="W341" i="2"/>
  <c r="V341" i="2"/>
  <c r="U341" i="2"/>
  <c r="T341" i="2"/>
  <c r="S341" i="2"/>
  <c r="R341" i="2"/>
  <c r="Q341" i="2"/>
  <c r="P341" i="2"/>
  <c r="P340" i="1" l="1"/>
  <c r="Q340" i="1"/>
  <c r="R340" i="1"/>
  <c r="S340" i="1"/>
  <c r="T340" i="1"/>
  <c r="U340" i="1"/>
  <c r="V340" i="1"/>
  <c r="W340" i="1"/>
  <c r="X340" i="1"/>
  <c r="Y340" i="1"/>
  <c r="Z340" i="1"/>
  <c r="AA340" i="1"/>
  <c r="Z340" i="2"/>
  <c r="AA340" i="2"/>
  <c r="Y340" i="2"/>
  <c r="X340" i="2"/>
  <c r="W340" i="2"/>
  <c r="V340" i="2"/>
  <c r="U340" i="2"/>
  <c r="T340" i="2"/>
  <c r="S340" i="2"/>
  <c r="R340" i="2"/>
  <c r="Q340" i="2"/>
  <c r="P340" i="2"/>
  <c r="C413" i="3" l="1"/>
  <c r="D413" i="3"/>
  <c r="E413" i="3"/>
  <c r="F413" i="3"/>
  <c r="G413" i="3"/>
  <c r="H413" i="3"/>
  <c r="I413" i="3"/>
  <c r="J413" i="3"/>
  <c r="K413" i="3"/>
  <c r="L413" i="3"/>
  <c r="M413" i="3"/>
  <c r="N413" i="3"/>
  <c r="B413" i="3"/>
  <c r="C412" i="3"/>
  <c r="D412" i="3"/>
  <c r="E412" i="3"/>
  <c r="G412" i="3"/>
  <c r="H412" i="3"/>
  <c r="I412" i="3"/>
  <c r="J412" i="3"/>
  <c r="K412" i="3"/>
  <c r="L412" i="3"/>
  <c r="N412" i="3"/>
  <c r="C408" i="3"/>
  <c r="D408" i="3"/>
  <c r="E408" i="3"/>
  <c r="G408" i="3"/>
  <c r="H408" i="3"/>
  <c r="I408" i="3"/>
  <c r="J408" i="3"/>
  <c r="K408" i="3"/>
  <c r="L408" i="3"/>
  <c r="N408" i="3"/>
  <c r="B408" i="3"/>
  <c r="C407" i="3"/>
  <c r="D407" i="3"/>
  <c r="E407" i="3"/>
  <c r="G407" i="3"/>
  <c r="H407" i="3"/>
  <c r="I407" i="3"/>
  <c r="J407" i="3"/>
  <c r="K407" i="3"/>
  <c r="L407" i="3"/>
  <c r="N407" i="3"/>
  <c r="B464" i="1"/>
  <c r="C464" i="1"/>
  <c r="D464" i="1"/>
  <c r="E464" i="1"/>
  <c r="F464" i="1"/>
  <c r="G464" i="1"/>
  <c r="H464" i="1"/>
  <c r="I464" i="1"/>
  <c r="J464" i="1"/>
  <c r="K464" i="1"/>
  <c r="L464" i="1"/>
  <c r="M464" i="1"/>
  <c r="N464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AA464" i="1" l="1"/>
  <c r="W464" i="1"/>
  <c r="S464" i="1"/>
  <c r="Y464" i="1"/>
  <c r="U464" i="1"/>
  <c r="Q464" i="1"/>
  <c r="X464" i="1"/>
  <c r="T464" i="1"/>
  <c r="P464" i="1"/>
  <c r="Z464" i="1"/>
  <c r="V464" i="1"/>
  <c r="R464" i="1"/>
  <c r="B464" i="2"/>
  <c r="C464" i="2"/>
  <c r="D464" i="2"/>
  <c r="E464" i="2"/>
  <c r="F464" i="2"/>
  <c r="G464" i="2"/>
  <c r="H464" i="2"/>
  <c r="I464" i="2"/>
  <c r="J464" i="2"/>
  <c r="K464" i="2"/>
  <c r="L464" i="2"/>
  <c r="M464" i="2"/>
  <c r="N464" i="2"/>
  <c r="AA339" i="2"/>
  <c r="Z339" i="2"/>
  <c r="Y339" i="2"/>
  <c r="X339" i="2"/>
  <c r="W339" i="2"/>
  <c r="V339" i="2"/>
  <c r="U339" i="2"/>
  <c r="T339" i="2"/>
  <c r="S339" i="2"/>
  <c r="R339" i="2"/>
  <c r="Q339" i="2"/>
  <c r="P339" i="2"/>
  <c r="AA338" i="2"/>
  <c r="Z338" i="2"/>
  <c r="Y338" i="2"/>
  <c r="X338" i="2"/>
  <c r="W338" i="2"/>
  <c r="V338" i="2"/>
  <c r="U338" i="2"/>
  <c r="T338" i="2"/>
  <c r="S338" i="2"/>
  <c r="R338" i="2"/>
  <c r="Q338" i="2"/>
  <c r="P338" i="2"/>
  <c r="AA464" i="2" l="1"/>
  <c r="S464" i="2"/>
  <c r="U464" i="2"/>
  <c r="W464" i="2"/>
  <c r="Z464" i="2"/>
  <c r="V464" i="2"/>
  <c r="R464" i="2"/>
  <c r="Y464" i="2"/>
  <c r="Q464" i="2"/>
  <c r="X464" i="2"/>
  <c r="T464" i="2"/>
  <c r="P464" i="2"/>
  <c r="B334" i="1"/>
  <c r="B334" i="2"/>
  <c r="B335" i="2"/>
  <c r="B333" i="1" l="1"/>
  <c r="B332" i="1"/>
  <c r="B333" i="2"/>
  <c r="B332" i="2"/>
  <c r="B331" i="2" l="1"/>
  <c r="M331" i="1"/>
  <c r="B331" i="1" l="1"/>
  <c r="M330" i="3"/>
  <c r="F330" i="3"/>
  <c r="M329" i="3"/>
  <c r="F329" i="3"/>
  <c r="M330" i="1"/>
  <c r="B330" i="1" s="1"/>
  <c r="M329" i="1"/>
  <c r="M330" i="2"/>
  <c r="B330" i="2" s="1"/>
  <c r="M329" i="2"/>
  <c r="M328" i="2"/>
  <c r="M328" i="3" l="1"/>
  <c r="F328" i="3"/>
  <c r="B329" i="2"/>
  <c r="J481" i="1"/>
  <c r="B329" i="1"/>
  <c r="M328" i="1"/>
  <c r="B328" i="1" l="1"/>
  <c r="M327" i="3"/>
  <c r="F327" i="3"/>
  <c r="M326" i="3"/>
  <c r="F326" i="3"/>
  <c r="F408" i="3" s="1"/>
  <c r="B328" i="2"/>
  <c r="M327" i="2"/>
  <c r="B327" i="2" s="1"/>
  <c r="M326" i="2"/>
  <c r="B326" i="2" s="1"/>
  <c r="M408" i="3" l="1"/>
  <c r="B463" i="2"/>
  <c r="C403" i="3"/>
  <c r="D403" i="3"/>
  <c r="E403" i="3"/>
  <c r="F403" i="3"/>
  <c r="G403" i="3"/>
  <c r="H403" i="3"/>
  <c r="I403" i="3"/>
  <c r="J403" i="3"/>
  <c r="K403" i="3"/>
  <c r="L403" i="3"/>
  <c r="M403" i="3"/>
  <c r="N403" i="3"/>
  <c r="M325" i="3"/>
  <c r="M412" i="3" s="1"/>
  <c r="F325" i="3"/>
  <c r="F412" i="3" s="1"/>
  <c r="B463" i="1"/>
  <c r="C463" i="1"/>
  <c r="D463" i="1"/>
  <c r="E463" i="1"/>
  <c r="F463" i="1"/>
  <c r="G463" i="1"/>
  <c r="H463" i="1"/>
  <c r="I463" i="1"/>
  <c r="J463" i="1"/>
  <c r="K463" i="1"/>
  <c r="L463" i="1"/>
  <c r="M463" i="1"/>
  <c r="N463" i="1"/>
  <c r="M325" i="1"/>
  <c r="C463" i="2"/>
  <c r="D463" i="2"/>
  <c r="E463" i="2"/>
  <c r="F463" i="2"/>
  <c r="G463" i="2"/>
  <c r="H463" i="2"/>
  <c r="I463" i="2"/>
  <c r="J463" i="2"/>
  <c r="K463" i="2"/>
  <c r="L463" i="2"/>
  <c r="M463" i="2"/>
  <c r="N463" i="2"/>
  <c r="M325" i="2"/>
  <c r="AA463" i="1" l="1"/>
  <c r="W463" i="1"/>
  <c r="B403" i="3"/>
  <c r="AA403" i="3" s="1"/>
  <c r="S463" i="1"/>
  <c r="Z463" i="1"/>
  <c r="V463" i="1"/>
  <c r="Y463" i="1"/>
  <c r="U463" i="1"/>
  <c r="X463" i="1"/>
  <c r="T463" i="1"/>
  <c r="R463" i="1"/>
  <c r="Q463" i="1"/>
  <c r="P463" i="1"/>
  <c r="AA463" i="2"/>
  <c r="W463" i="2"/>
  <c r="S463" i="2"/>
  <c r="R463" i="2"/>
  <c r="V463" i="2"/>
  <c r="U463" i="2"/>
  <c r="P463" i="2"/>
  <c r="X463" i="2"/>
  <c r="T463" i="2"/>
  <c r="Z463" i="2"/>
  <c r="Y463" i="2"/>
  <c r="Q463" i="2"/>
  <c r="U337" i="3"/>
  <c r="Q337" i="3"/>
  <c r="S337" i="3"/>
  <c r="AA337" i="3"/>
  <c r="X336" i="3"/>
  <c r="T336" i="3"/>
  <c r="P336" i="3"/>
  <c r="Z336" i="3"/>
  <c r="S336" i="3"/>
  <c r="V336" i="3"/>
  <c r="S333" i="3"/>
  <c r="AA333" i="3"/>
  <c r="Y332" i="3"/>
  <c r="X332" i="3"/>
  <c r="U332" i="3"/>
  <c r="T332" i="3"/>
  <c r="R332" i="3"/>
  <c r="Q332" i="3"/>
  <c r="P332" i="3"/>
  <c r="Z332" i="3"/>
  <c r="Z331" i="3"/>
  <c r="Y331" i="3"/>
  <c r="V331" i="3"/>
  <c r="U331" i="3"/>
  <c r="R331" i="3"/>
  <c r="Q331" i="3"/>
  <c r="AA331" i="3"/>
  <c r="Z330" i="3"/>
  <c r="V330" i="3"/>
  <c r="R330" i="3"/>
  <c r="X330" i="3"/>
  <c r="Y329" i="3"/>
  <c r="Z328" i="3"/>
  <c r="Y328" i="3"/>
  <c r="X328" i="3"/>
  <c r="V328" i="3"/>
  <c r="U328" i="3"/>
  <c r="T328" i="3"/>
  <c r="R328" i="3"/>
  <c r="Q328" i="3"/>
  <c r="P328" i="3"/>
  <c r="AA328" i="3"/>
  <c r="Z327" i="3"/>
  <c r="Y327" i="3"/>
  <c r="V327" i="3"/>
  <c r="U327" i="3"/>
  <c r="R327" i="3"/>
  <c r="Q327" i="3"/>
  <c r="AA327" i="3"/>
  <c r="Z326" i="3"/>
  <c r="V326" i="3"/>
  <c r="R326" i="3"/>
  <c r="X326" i="3"/>
  <c r="AA337" i="2"/>
  <c r="Y336" i="2"/>
  <c r="X336" i="2"/>
  <c r="U336" i="2"/>
  <c r="T336" i="2"/>
  <c r="Q336" i="2"/>
  <c r="P336" i="2"/>
  <c r="Z336" i="2"/>
  <c r="AA336" i="2"/>
  <c r="AA335" i="2"/>
  <c r="Y334" i="2"/>
  <c r="X334" i="2"/>
  <c r="U334" i="2"/>
  <c r="T334" i="2"/>
  <c r="Q334" i="2"/>
  <c r="P334" i="2"/>
  <c r="AA334" i="2"/>
  <c r="Z333" i="2"/>
  <c r="V333" i="2"/>
  <c r="R333" i="2"/>
  <c r="AA333" i="2"/>
  <c r="W332" i="2"/>
  <c r="X332" i="2"/>
  <c r="Y331" i="2"/>
  <c r="X331" i="2"/>
  <c r="U331" i="2"/>
  <c r="T331" i="2"/>
  <c r="R331" i="2"/>
  <c r="Q331" i="2"/>
  <c r="P331" i="2"/>
  <c r="AA331" i="2"/>
  <c r="Z330" i="2"/>
  <c r="Y330" i="2"/>
  <c r="V330" i="2"/>
  <c r="U330" i="2"/>
  <c r="R330" i="2"/>
  <c r="Q330" i="2"/>
  <c r="X330" i="2"/>
  <c r="Z329" i="2"/>
  <c r="V329" i="2"/>
  <c r="R329" i="2"/>
  <c r="AA329" i="2"/>
  <c r="W328" i="2"/>
  <c r="Y327" i="2"/>
  <c r="X327" i="2"/>
  <c r="U327" i="2"/>
  <c r="T327" i="2"/>
  <c r="Q327" i="2"/>
  <c r="P327" i="2"/>
  <c r="AA327" i="2"/>
  <c r="Z326" i="2"/>
  <c r="Y326" i="2"/>
  <c r="V326" i="2"/>
  <c r="U326" i="2"/>
  <c r="R326" i="2"/>
  <c r="Q326" i="2"/>
  <c r="X326" i="2"/>
  <c r="Q403" i="3" l="1"/>
  <c r="X403" i="3"/>
  <c r="Y403" i="3"/>
  <c r="P403" i="3"/>
  <c r="R403" i="3"/>
  <c r="T403" i="3"/>
  <c r="V403" i="3"/>
  <c r="S403" i="3"/>
  <c r="U403" i="3"/>
  <c r="Z403" i="3"/>
  <c r="W403" i="3"/>
  <c r="Y335" i="3"/>
  <c r="U335" i="3"/>
  <c r="Q335" i="3"/>
  <c r="S335" i="3"/>
  <c r="X335" i="3"/>
  <c r="T335" i="3"/>
  <c r="P335" i="3"/>
  <c r="W335" i="3"/>
  <c r="AA335" i="3"/>
  <c r="V335" i="3"/>
  <c r="R335" i="3"/>
  <c r="AA329" i="3"/>
  <c r="Q333" i="3"/>
  <c r="Q326" i="3"/>
  <c r="U326" i="3"/>
  <c r="Y326" i="3"/>
  <c r="P327" i="3"/>
  <c r="T327" i="3"/>
  <c r="X327" i="3"/>
  <c r="S328" i="3"/>
  <c r="W328" i="3"/>
  <c r="R329" i="3"/>
  <c r="V329" i="3"/>
  <c r="Z329" i="3"/>
  <c r="Q330" i="3"/>
  <c r="U330" i="3"/>
  <c r="Y330" i="3"/>
  <c r="P331" i="3"/>
  <c r="T331" i="3"/>
  <c r="X331" i="3"/>
  <c r="S332" i="3"/>
  <c r="W332" i="3"/>
  <c r="AA332" i="3"/>
  <c r="P333" i="3"/>
  <c r="T333" i="3"/>
  <c r="X333" i="3"/>
  <c r="S334" i="3"/>
  <c r="Z335" i="3"/>
  <c r="W336" i="3"/>
  <c r="AA336" i="3"/>
  <c r="P337" i="3"/>
  <c r="T337" i="3"/>
  <c r="X337" i="3"/>
  <c r="S329" i="3"/>
  <c r="U333" i="3"/>
  <c r="Y337" i="3"/>
  <c r="W329" i="3"/>
  <c r="S326" i="3"/>
  <c r="W326" i="3"/>
  <c r="AA326" i="3"/>
  <c r="P329" i="3"/>
  <c r="T329" i="3"/>
  <c r="X329" i="3"/>
  <c r="S330" i="3"/>
  <c r="W330" i="3"/>
  <c r="AA330" i="3"/>
  <c r="R333" i="3"/>
  <c r="V333" i="3"/>
  <c r="Z333" i="3"/>
  <c r="Q336" i="3"/>
  <c r="U336" i="3"/>
  <c r="Y336" i="3"/>
  <c r="R337" i="3"/>
  <c r="V337" i="3"/>
  <c r="Z337" i="3"/>
  <c r="Y333" i="3"/>
  <c r="P326" i="3"/>
  <c r="T326" i="3"/>
  <c r="S327" i="3"/>
  <c r="W327" i="3"/>
  <c r="Q329" i="3"/>
  <c r="U329" i="3"/>
  <c r="P330" i="3"/>
  <c r="T330" i="3"/>
  <c r="S331" i="3"/>
  <c r="W331" i="3"/>
  <c r="V332" i="3"/>
  <c r="W333" i="3"/>
  <c r="R336" i="3"/>
  <c r="W337" i="3"/>
  <c r="S328" i="2"/>
  <c r="AA328" i="2"/>
  <c r="S332" i="2"/>
  <c r="R335" i="2"/>
  <c r="Z337" i="2"/>
  <c r="T328" i="2"/>
  <c r="S326" i="2"/>
  <c r="W326" i="2"/>
  <c r="AA326" i="2"/>
  <c r="R327" i="2"/>
  <c r="V327" i="2"/>
  <c r="Z327" i="2"/>
  <c r="Q328" i="2"/>
  <c r="U328" i="2"/>
  <c r="Y328" i="2"/>
  <c r="P329" i="2"/>
  <c r="T329" i="2"/>
  <c r="X329" i="2"/>
  <c r="S330" i="2"/>
  <c r="W330" i="2"/>
  <c r="AA330" i="2"/>
  <c r="V331" i="2"/>
  <c r="Z331" i="2"/>
  <c r="Q332" i="2"/>
  <c r="U332" i="2"/>
  <c r="Y332" i="2"/>
  <c r="P333" i="2"/>
  <c r="T333" i="2"/>
  <c r="X333" i="2"/>
  <c r="R334" i="2"/>
  <c r="V334" i="2"/>
  <c r="Z334" i="2"/>
  <c r="P335" i="2"/>
  <c r="T335" i="2"/>
  <c r="X335" i="2"/>
  <c r="R336" i="2"/>
  <c r="V336" i="2"/>
  <c r="P337" i="2"/>
  <c r="T337" i="2"/>
  <c r="X337" i="2"/>
  <c r="AA332" i="2"/>
  <c r="V335" i="2"/>
  <c r="V337" i="2"/>
  <c r="P328" i="2"/>
  <c r="X328" i="2"/>
  <c r="P326" i="2"/>
  <c r="T326" i="2"/>
  <c r="S327" i="2"/>
  <c r="W327" i="2"/>
  <c r="R328" i="2"/>
  <c r="V328" i="2"/>
  <c r="Z328" i="2"/>
  <c r="Q329" i="2"/>
  <c r="U329" i="2"/>
  <c r="Y329" i="2"/>
  <c r="P330" i="2"/>
  <c r="T330" i="2"/>
  <c r="S331" i="2"/>
  <c r="W331" i="2"/>
  <c r="R332" i="2"/>
  <c r="V332" i="2"/>
  <c r="Z332" i="2"/>
  <c r="Q333" i="2"/>
  <c r="U333" i="2"/>
  <c r="Y333" i="2"/>
  <c r="S334" i="2"/>
  <c r="W334" i="2"/>
  <c r="Q335" i="2"/>
  <c r="U335" i="2"/>
  <c r="Y335" i="2"/>
  <c r="S336" i="2"/>
  <c r="W336" i="2"/>
  <c r="Q337" i="2"/>
  <c r="U337" i="2"/>
  <c r="Y337" i="2"/>
  <c r="Z335" i="2"/>
  <c r="R337" i="2"/>
  <c r="S329" i="2"/>
  <c r="W329" i="2"/>
  <c r="P332" i="2"/>
  <c r="T332" i="2"/>
  <c r="S333" i="2"/>
  <c r="W333" i="2"/>
  <c r="S335" i="2"/>
  <c r="W335" i="2"/>
  <c r="S337" i="2"/>
  <c r="W337" i="2"/>
  <c r="AA337" i="1"/>
  <c r="X336" i="1"/>
  <c r="T336" i="1"/>
  <c r="P336" i="1"/>
  <c r="Y336" i="1"/>
  <c r="AA335" i="1"/>
  <c r="X334" i="1"/>
  <c r="T334" i="1"/>
  <c r="P334" i="1"/>
  <c r="Y334" i="1"/>
  <c r="Z333" i="1"/>
  <c r="X333" i="1"/>
  <c r="V333" i="1"/>
  <c r="T333" i="1"/>
  <c r="R333" i="1"/>
  <c r="P333" i="1"/>
  <c r="AA333" i="1"/>
  <c r="X332" i="1"/>
  <c r="Z331" i="1"/>
  <c r="Y331" i="1"/>
  <c r="X331" i="1"/>
  <c r="V331" i="1"/>
  <c r="U331" i="1"/>
  <c r="T331" i="1"/>
  <c r="R331" i="1"/>
  <c r="Q331" i="1"/>
  <c r="P331" i="1"/>
  <c r="AA331" i="1"/>
  <c r="Y330" i="1"/>
  <c r="U330" i="1"/>
  <c r="Q330" i="1"/>
  <c r="Z330" i="1"/>
  <c r="Z329" i="1"/>
  <c r="X329" i="1"/>
  <c r="V329" i="1"/>
  <c r="T329" i="1"/>
  <c r="R329" i="1"/>
  <c r="P329" i="1"/>
  <c r="AA329" i="1"/>
  <c r="X334" i="3" l="1"/>
  <c r="T334" i="3"/>
  <c r="P334" i="3"/>
  <c r="R334" i="3"/>
  <c r="AA334" i="3"/>
  <c r="W334" i="3"/>
  <c r="Z334" i="3"/>
  <c r="Y334" i="3"/>
  <c r="U334" i="3"/>
  <c r="Q334" i="3"/>
  <c r="V334" i="3"/>
  <c r="S330" i="1"/>
  <c r="W330" i="1"/>
  <c r="AA330" i="1"/>
  <c r="Q332" i="1"/>
  <c r="U332" i="1"/>
  <c r="Y332" i="1"/>
  <c r="R334" i="1"/>
  <c r="V334" i="1"/>
  <c r="Z334" i="1"/>
  <c r="P335" i="1"/>
  <c r="T335" i="1"/>
  <c r="X335" i="1"/>
  <c r="R336" i="1"/>
  <c r="V336" i="1"/>
  <c r="Z336" i="1"/>
  <c r="P337" i="1"/>
  <c r="T337" i="1"/>
  <c r="X337" i="1"/>
  <c r="Q329" i="1"/>
  <c r="U329" i="1"/>
  <c r="Y329" i="1"/>
  <c r="P330" i="1"/>
  <c r="T330" i="1"/>
  <c r="X330" i="1"/>
  <c r="S331" i="1"/>
  <c r="W331" i="1"/>
  <c r="R332" i="1"/>
  <c r="V332" i="1"/>
  <c r="Z332" i="1"/>
  <c r="Q333" i="1"/>
  <c r="U333" i="1"/>
  <c r="Y333" i="1"/>
  <c r="S334" i="1"/>
  <c r="W334" i="1"/>
  <c r="AA334" i="1"/>
  <c r="Q335" i="1"/>
  <c r="U335" i="1"/>
  <c r="Y335" i="1"/>
  <c r="S336" i="1"/>
  <c r="W336" i="1"/>
  <c r="AA336" i="1"/>
  <c r="Q337" i="1"/>
  <c r="U337" i="1"/>
  <c r="Y337" i="1"/>
  <c r="S332" i="1"/>
  <c r="W332" i="1"/>
  <c r="AA332" i="1"/>
  <c r="R335" i="1"/>
  <c r="V335" i="1"/>
  <c r="Z335" i="1"/>
  <c r="R337" i="1"/>
  <c r="V337" i="1"/>
  <c r="Z337" i="1"/>
  <c r="S329" i="1"/>
  <c r="W329" i="1"/>
  <c r="R330" i="1"/>
  <c r="V330" i="1"/>
  <c r="P332" i="1"/>
  <c r="T332" i="1"/>
  <c r="S333" i="1"/>
  <c r="W333" i="1"/>
  <c r="Q334" i="1"/>
  <c r="U334" i="1"/>
  <c r="S335" i="1"/>
  <c r="W335" i="1"/>
  <c r="Q336" i="1"/>
  <c r="U336" i="1"/>
  <c r="S337" i="1"/>
  <c r="W337" i="1"/>
  <c r="F324" i="3" l="1"/>
  <c r="M324" i="3"/>
  <c r="M324" i="2"/>
  <c r="M324" i="1"/>
  <c r="B324" i="1" s="1"/>
  <c r="M323" i="3" l="1"/>
  <c r="F323" i="3"/>
  <c r="M322" i="3"/>
  <c r="F322" i="3"/>
  <c r="B324" i="3"/>
  <c r="M323" i="2"/>
  <c r="M322" i="2"/>
  <c r="G481" i="1"/>
  <c r="M323" i="1"/>
  <c r="B323" i="3" l="1"/>
  <c r="M322" i="1"/>
  <c r="B323" i="1"/>
  <c r="B325" i="1"/>
  <c r="B322" i="1" l="1"/>
  <c r="M321" i="3"/>
  <c r="M407" i="3" s="1"/>
  <c r="F321" i="3"/>
  <c r="F407" i="3" s="1"/>
  <c r="B322" i="3"/>
  <c r="B325" i="3"/>
  <c r="B412" i="3" s="1"/>
  <c r="B323" i="2"/>
  <c r="B324" i="2"/>
  <c r="B325" i="2"/>
  <c r="B322" i="2"/>
  <c r="B320" i="3" l="1"/>
  <c r="B321" i="3"/>
  <c r="B321" i="1"/>
  <c r="B320" i="1"/>
  <c r="B320" i="2"/>
  <c r="B321" i="2"/>
  <c r="B311" i="1" l="1"/>
  <c r="B312" i="1"/>
  <c r="B313" i="1"/>
  <c r="B314" i="1"/>
  <c r="B315" i="1"/>
  <c r="B316" i="1"/>
  <c r="B317" i="1"/>
  <c r="B318" i="1"/>
  <c r="B319" i="1"/>
  <c r="B315" i="2"/>
  <c r="B316" i="2"/>
  <c r="B317" i="2"/>
  <c r="B318" i="2"/>
  <c r="B319" i="2"/>
  <c r="B319" i="3"/>
  <c r="B318" i="3" l="1"/>
  <c r="B317" i="3"/>
  <c r="AA318" i="1" l="1"/>
  <c r="B314" i="3" l="1"/>
  <c r="B315" i="3"/>
  <c r="B316" i="3"/>
  <c r="B314" i="2"/>
  <c r="B407" i="3" l="1"/>
  <c r="B402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H476" i="1"/>
  <c r="C437" i="1"/>
  <c r="C436" i="1"/>
  <c r="B310" i="1"/>
  <c r="AA310" i="1" s="1"/>
  <c r="B309" i="1"/>
  <c r="B308" i="1"/>
  <c r="B307" i="1"/>
  <c r="B306" i="1"/>
  <c r="W306" i="1" s="1"/>
  <c r="B305" i="1"/>
  <c r="B304" i="1"/>
  <c r="B303" i="1"/>
  <c r="U303" i="1" s="1"/>
  <c r="B302" i="1"/>
  <c r="S302" i="1" s="1"/>
  <c r="B301" i="1"/>
  <c r="Z301" i="1" s="1"/>
  <c r="B300" i="1"/>
  <c r="B299" i="1"/>
  <c r="B298" i="1"/>
  <c r="B297" i="1"/>
  <c r="P297" i="1" s="1"/>
  <c r="B296" i="1"/>
  <c r="B295" i="1"/>
  <c r="S295" i="1" s="1"/>
  <c r="B294" i="1"/>
  <c r="T294" i="1" s="1"/>
  <c r="B293" i="1"/>
  <c r="B292" i="1"/>
  <c r="B291" i="1"/>
  <c r="AA291" i="1" s="1"/>
  <c r="B290" i="1"/>
  <c r="Y290" i="1" s="1"/>
  <c r="B289" i="1"/>
  <c r="B288" i="1"/>
  <c r="B287" i="1"/>
  <c r="B286" i="1"/>
  <c r="U286" i="1" s="1"/>
  <c r="B285" i="1"/>
  <c r="B284" i="1"/>
  <c r="B283" i="1"/>
  <c r="B282" i="1"/>
  <c r="B281" i="1"/>
  <c r="V281" i="1" s="1"/>
  <c r="B280" i="1"/>
  <c r="B279" i="1"/>
  <c r="B278" i="1"/>
  <c r="V278" i="1" s="1"/>
  <c r="B277" i="1"/>
  <c r="B276" i="1"/>
  <c r="B275" i="1"/>
  <c r="V275" i="1" s="1"/>
  <c r="B274" i="1"/>
  <c r="AA274" i="1" s="1"/>
  <c r="B273" i="1"/>
  <c r="B272" i="1"/>
  <c r="B271" i="1"/>
  <c r="B270" i="1"/>
  <c r="W270" i="1" s="1"/>
  <c r="B269" i="1"/>
  <c r="P269" i="1" s="1"/>
  <c r="B268" i="1"/>
  <c r="B267" i="1"/>
  <c r="B266" i="1"/>
  <c r="Q266" i="1" s="1"/>
  <c r="B265" i="1"/>
  <c r="B264" i="1"/>
  <c r="B263" i="1"/>
  <c r="AA263" i="1" s="1"/>
  <c r="B262" i="1"/>
  <c r="X262" i="1" s="1"/>
  <c r="B261" i="1"/>
  <c r="R261" i="1" s="1"/>
  <c r="B260" i="1"/>
  <c r="B259" i="1"/>
  <c r="Z259" i="1" s="1"/>
  <c r="B258" i="1"/>
  <c r="B257" i="1"/>
  <c r="B256" i="1"/>
  <c r="B255" i="1"/>
  <c r="Y255" i="1" s="1"/>
  <c r="B254" i="1"/>
  <c r="U254" i="1" s="1"/>
  <c r="B253" i="1"/>
  <c r="T253" i="1" s="1"/>
  <c r="B252" i="1"/>
  <c r="B251" i="1"/>
  <c r="W251" i="1" s="1"/>
  <c r="B250" i="1"/>
  <c r="S250" i="1" s="1"/>
  <c r="B249" i="1"/>
  <c r="B248" i="1"/>
  <c r="X248" i="1" s="1"/>
  <c r="B247" i="1"/>
  <c r="B246" i="1"/>
  <c r="Z246" i="1" s="1"/>
  <c r="B245" i="1"/>
  <c r="P245" i="1" s="1"/>
  <c r="B244" i="1"/>
  <c r="B243" i="1"/>
  <c r="B242" i="1"/>
  <c r="B241" i="1"/>
  <c r="B240" i="1"/>
  <c r="B239" i="1"/>
  <c r="S239" i="1" s="1"/>
  <c r="B238" i="1"/>
  <c r="W238" i="1" s="1"/>
  <c r="B237" i="1"/>
  <c r="Z237" i="1" s="1"/>
  <c r="B236" i="1"/>
  <c r="B235" i="1"/>
  <c r="B234" i="1"/>
  <c r="U234" i="1" s="1"/>
  <c r="B233" i="1"/>
  <c r="B232" i="1"/>
  <c r="B231" i="1"/>
  <c r="P231" i="1" s="1"/>
  <c r="B230" i="1"/>
  <c r="X230" i="1" s="1"/>
  <c r="B229" i="1"/>
  <c r="P229" i="1" s="1"/>
  <c r="B228" i="1"/>
  <c r="B227" i="1"/>
  <c r="B226" i="1"/>
  <c r="W226" i="1" s="1"/>
  <c r="B225" i="1"/>
  <c r="B224" i="1"/>
  <c r="B223" i="1"/>
  <c r="V223" i="1" s="1"/>
  <c r="B222" i="1"/>
  <c r="W222" i="1" s="1"/>
  <c r="B221" i="1"/>
  <c r="R221" i="1" s="1"/>
  <c r="B220" i="1"/>
  <c r="B219" i="1"/>
  <c r="Q219" i="1" s="1"/>
  <c r="B218" i="1"/>
  <c r="B217" i="1"/>
  <c r="P217" i="1" s="1"/>
  <c r="B216" i="1"/>
  <c r="B215" i="1"/>
  <c r="B214" i="1"/>
  <c r="X214" i="1" s="1"/>
  <c r="B213" i="1"/>
  <c r="T213" i="1" s="1"/>
  <c r="B212" i="1"/>
  <c r="W212" i="1" s="1"/>
  <c r="B211" i="1"/>
  <c r="W211" i="1" s="1"/>
  <c r="B210" i="1"/>
  <c r="S210" i="1" s="1"/>
  <c r="B209" i="1"/>
  <c r="AA209" i="1" s="1"/>
  <c r="B208" i="1"/>
  <c r="B207" i="1"/>
  <c r="R207" i="1" s="1"/>
  <c r="B206" i="1"/>
  <c r="T206" i="1" s="1"/>
  <c r="B205" i="1"/>
  <c r="P205" i="1" s="1"/>
  <c r="B204" i="1"/>
  <c r="Z204" i="1" s="1"/>
  <c r="B203" i="1"/>
  <c r="B202" i="1"/>
  <c r="S202" i="1" s="1"/>
  <c r="B201" i="1"/>
  <c r="B200" i="1"/>
  <c r="B199" i="1"/>
  <c r="Y199" i="1" s="1"/>
  <c r="B198" i="1"/>
  <c r="Z198" i="1" s="1"/>
  <c r="B197" i="1"/>
  <c r="Y197" i="1" s="1"/>
  <c r="B196" i="1"/>
  <c r="B195" i="1"/>
  <c r="S195" i="1" s="1"/>
  <c r="B194" i="1"/>
  <c r="Y194" i="1" s="1"/>
  <c r="B193" i="1"/>
  <c r="Z193" i="1" s="1"/>
  <c r="B192" i="1"/>
  <c r="Y192" i="1" s="1"/>
  <c r="B191" i="1"/>
  <c r="B190" i="1"/>
  <c r="W190" i="1" s="1"/>
  <c r="B189" i="1"/>
  <c r="V189" i="1" s="1"/>
  <c r="B188" i="1"/>
  <c r="B187" i="1"/>
  <c r="Z187" i="1" s="1"/>
  <c r="B186" i="1"/>
  <c r="X186" i="1" s="1"/>
  <c r="B185" i="1"/>
  <c r="V185" i="1" s="1"/>
  <c r="B184" i="1"/>
  <c r="B183" i="1"/>
  <c r="T183" i="1" s="1"/>
  <c r="B182" i="1"/>
  <c r="X182" i="1" s="1"/>
  <c r="B181" i="1"/>
  <c r="V181" i="1" s="1"/>
  <c r="B180" i="1"/>
  <c r="B179" i="1"/>
  <c r="B178" i="1"/>
  <c r="Y178" i="1" s="1"/>
  <c r="B177" i="1"/>
  <c r="T177" i="1" s="1"/>
  <c r="B176" i="1"/>
  <c r="B175" i="1"/>
  <c r="R175" i="1" s="1"/>
  <c r="B174" i="1"/>
  <c r="Q174" i="1" s="1"/>
  <c r="B173" i="1"/>
  <c r="X173" i="1" s="1"/>
  <c r="B172" i="1"/>
  <c r="B171" i="1"/>
  <c r="U171" i="1" s="1"/>
  <c r="B170" i="1"/>
  <c r="Y170" i="1" s="1"/>
  <c r="B169" i="1"/>
  <c r="V169" i="1" s="1"/>
  <c r="B168" i="1"/>
  <c r="B167" i="1"/>
  <c r="T167" i="1" s="1"/>
  <c r="B166" i="1"/>
  <c r="U166" i="1" s="1"/>
  <c r="B165" i="1"/>
  <c r="Z165" i="1" s="1"/>
  <c r="B164" i="1"/>
  <c r="X164" i="1" s="1"/>
  <c r="B163" i="1"/>
  <c r="T163" i="1" s="1"/>
  <c r="B162" i="1"/>
  <c r="U162" i="1" s="1"/>
  <c r="B161" i="1"/>
  <c r="B160" i="1"/>
  <c r="B159" i="1"/>
  <c r="X159" i="1" s="1"/>
  <c r="B158" i="1"/>
  <c r="U158" i="1" s="1"/>
  <c r="B157" i="1"/>
  <c r="S157" i="1" s="1"/>
  <c r="B156" i="1"/>
  <c r="AA156" i="1" s="1"/>
  <c r="B155" i="1"/>
  <c r="AA155" i="1" s="1"/>
  <c r="B154" i="1"/>
  <c r="Y154" i="1" s="1"/>
  <c r="B153" i="1"/>
  <c r="B152" i="1"/>
  <c r="B151" i="1"/>
  <c r="Z151" i="1" s="1"/>
  <c r="B150" i="1"/>
  <c r="Y150" i="1" s="1"/>
  <c r="B149" i="1"/>
  <c r="X149" i="1" s="1"/>
  <c r="B148" i="1"/>
  <c r="B147" i="1"/>
  <c r="S147" i="1" s="1"/>
  <c r="B146" i="1"/>
  <c r="U146" i="1" s="1"/>
  <c r="B145" i="1"/>
  <c r="P145" i="1" s="1"/>
  <c r="B144" i="1"/>
  <c r="B143" i="1"/>
  <c r="S143" i="1" s="1"/>
  <c r="B142" i="1"/>
  <c r="U142" i="1" s="1"/>
  <c r="B141" i="1"/>
  <c r="T141" i="1" s="1"/>
  <c r="B140" i="1"/>
  <c r="Y140" i="1" s="1"/>
  <c r="B139" i="1"/>
  <c r="AA139" i="1" s="1"/>
  <c r="B138" i="1"/>
  <c r="Y138" i="1" s="1"/>
  <c r="B137" i="1"/>
  <c r="V137" i="1" s="1"/>
  <c r="B136" i="1"/>
  <c r="U136" i="1" s="1"/>
  <c r="B135" i="1"/>
  <c r="T135" i="1" s="1"/>
  <c r="B134" i="1"/>
  <c r="U134" i="1" s="1"/>
  <c r="B133" i="1"/>
  <c r="X133" i="1" s="1"/>
  <c r="B132" i="1"/>
  <c r="B131" i="1"/>
  <c r="T131" i="1" s="1"/>
  <c r="B130" i="1"/>
  <c r="Y130" i="1" s="1"/>
  <c r="B129" i="1"/>
  <c r="Y129" i="1" s="1"/>
  <c r="B128" i="1"/>
  <c r="B127" i="1"/>
  <c r="V127" i="1" s="1"/>
  <c r="B126" i="1"/>
  <c r="B125" i="1"/>
  <c r="Z125" i="1" s="1"/>
  <c r="B124" i="1"/>
  <c r="B123" i="1"/>
  <c r="AA123" i="1" s="1"/>
  <c r="B122" i="1"/>
  <c r="Y122" i="1" s="1"/>
  <c r="B121" i="1"/>
  <c r="B120" i="1"/>
  <c r="B119" i="1"/>
  <c r="Z119" i="1" s="1"/>
  <c r="B118" i="1"/>
  <c r="Y118" i="1" s="1"/>
  <c r="B117" i="1"/>
  <c r="U117" i="1" s="1"/>
  <c r="B116" i="1"/>
  <c r="B115" i="1"/>
  <c r="W115" i="1" s="1"/>
  <c r="B114" i="1"/>
  <c r="Q114" i="1" s="1"/>
  <c r="B113" i="1"/>
  <c r="B112" i="1"/>
  <c r="B111" i="1"/>
  <c r="V111" i="1" s="1"/>
  <c r="B110" i="1"/>
  <c r="U110" i="1" s="1"/>
  <c r="B109" i="1"/>
  <c r="W109" i="1" s="1"/>
  <c r="B108" i="1"/>
  <c r="B107" i="1"/>
  <c r="P107" i="1" s="1"/>
  <c r="B106" i="1"/>
  <c r="Y106" i="1" s="1"/>
  <c r="B105" i="1"/>
  <c r="Q105" i="1" s="1"/>
  <c r="B104" i="1"/>
  <c r="Z104" i="1" s="1"/>
  <c r="B103" i="1"/>
  <c r="X103" i="1" s="1"/>
  <c r="B102" i="1"/>
  <c r="B101" i="1"/>
  <c r="W101" i="1" s="1"/>
  <c r="B100" i="1"/>
  <c r="B99" i="1"/>
  <c r="B98" i="1"/>
  <c r="W98" i="1" s="1"/>
  <c r="B97" i="1"/>
  <c r="X97" i="1" s="1"/>
  <c r="B96" i="1"/>
  <c r="Q96" i="1" s="1"/>
  <c r="B95" i="1"/>
  <c r="X95" i="1" s="1"/>
  <c r="B94" i="1"/>
  <c r="Z94" i="1" s="1"/>
  <c r="B93" i="1"/>
  <c r="R93" i="1" s="1"/>
  <c r="B92" i="1"/>
  <c r="T92" i="1" s="1"/>
  <c r="B91" i="1"/>
  <c r="X91" i="1" s="1"/>
  <c r="B90" i="1"/>
  <c r="B89" i="1"/>
  <c r="B88" i="1"/>
  <c r="B87" i="1"/>
  <c r="W87" i="1" s="1"/>
  <c r="B86" i="1"/>
  <c r="W86" i="1" s="1"/>
  <c r="B85" i="1"/>
  <c r="W85" i="1" s="1"/>
  <c r="B84" i="1"/>
  <c r="T84" i="1" s="1"/>
  <c r="B83" i="1"/>
  <c r="X83" i="1" s="1"/>
  <c r="B82" i="1"/>
  <c r="Z82" i="1" s="1"/>
  <c r="B81" i="1"/>
  <c r="V81" i="1" s="1"/>
  <c r="B80" i="1"/>
  <c r="W80" i="1" s="1"/>
  <c r="B79" i="1"/>
  <c r="X79" i="1" s="1"/>
  <c r="B78" i="1"/>
  <c r="W78" i="1" s="1"/>
  <c r="B77" i="1"/>
  <c r="P77" i="1" s="1"/>
  <c r="B76" i="1"/>
  <c r="B75" i="1"/>
  <c r="X75" i="1" s="1"/>
  <c r="B74" i="1"/>
  <c r="P74" i="1" s="1"/>
  <c r="B73" i="1"/>
  <c r="U73" i="1" s="1"/>
  <c r="B72" i="1"/>
  <c r="U72" i="1" s="1"/>
  <c r="B71" i="1"/>
  <c r="X71" i="1" s="1"/>
  <c r="B70" i="1"/>
  <c r="X70" i="1" s="1"/>
  <c r="B69" i="1"/>
  <c r="P69" i="1" s="1"/>
  <c r="B68" i="1"/>
  <c r="V68" i="1" s="1"/>
  <c r="B67" i="1"/>
  <c r="X67" i="1" s="1"/>
  <c r="B66" i="1"/>
  <c r="B65" i="1"/>
  <c r="W65" i="1" s="1"/>
  <c r="B64" i="1"/>
  <c r="R64" i="1" s="1"/>
  <c r="B63" i="1"/>
  <c r="X63" i="1" s="1"/>
  <c r="B62" i="1"/>
  <c r="B61" i="1"/>
  <c r="Q61" i="1" s="1"/>
  <c r="B60" i="1"/>
  <c r="S60" i="1" s="1"/>
  <c r="B59" i="1"/>
  <c r="X59" i="1" s="1"/>
  <c r="B58" i="1"/>
  <c r="B57" i="1"/>
  <c r="AA57" i="1" s="1"/>
  <c r="B56" i="1"/>
  <c r="T56" i="1" s="1"/>
  <c r="B55" i="1"/>
  <c r="X55" i="1" s="1"/>
  <c r="B54" i="1"/>
  <c r="AA54" i="1" s="1"/>
  <c r="B53" i="1"/>
  <c r="X53" i="1" s="1"/>
  <c r="B52" i="1"/>
  <c r="B51" i="1"/>
  <c r="B50" i="1"/>
  <c r="AA50" i="1" s="1"/>
  <c r="B49" i="1"/>
  <c r="B48" i="1"/>
  <c r="Y48" i="1" s="1"/>
  <c r="B47" i="1"/>
  <c r="X47" i="1" s="1"/>
  <c r="B46" i="1"/>
  <c r="AA46" i="1" s="1"/>
  <c r="B45" i="1"/>
  <c r="S45" i="1" s="1"/>
  <c r="B44" i="1"/>
  <c r="R44" i="1" s="1"/>
  <c r="B43" i="1"/>
  <c r="X43" i="1" s="1"/>
  <c r="B42" i="1"/>
  <c r="B41" i="1"/>
  <c r="V41" i="1" s="1"/>
  <c r="B40" i="1"/>
  <c r="B39" i="1"/>
  <c r="W39" i="1" s="1"/>
  <c r="B38" i="1"/>
  <c r="AA38" i="1" s="1"/>
  <c r="B37" i="1"/>
  <c r="AA37" i="1" s="1"/>
  <c r="B36" i="1"/>
  <c r="W36" i="1" s="1"/>
  <c r="B35" i="1"/>
  <c r="X35" i="1" s="1"/>
  <c r="B34" i="1"/>
  <c r="AA34" i="1" s="1"/>
  <c r="B33" i="1"/>
  <c r="U33" i="1" s="1"/>
  <c r="B32" i="1"/>
  <c r="T32" i="1" s="1"/>
  <c r="B31" i="1"/>
  <c r="X31" i="1" s="1"/>
  <c r="B30" i="1"/>
  <c r="B29" i="1"/>
  <c r="X29" i="1" s="1"/>
  <c r="B28" i="1"/>
  <c r="Y28" i="1" s="1"/>
  <c r="B27" i="1"/>
  <c r="Y27" i="1" s="1"/>
  <c r="B26" i="1"/>
  <c r="X26" i="1" s="1"/>
  <c r="B25" i="1"/>
  <c r="U25" i="1" s="1"/>
  <c r="B24" i="1"/>
  <c r="AA24" i="1" s="1"/>
  <c r="B23" i="1"/>
  <c r="X23" i="1" s="1"/>
  <c r="B22" i="1"/>
  <c r="B21" i="1"/>
  <c r="Y21" i="1" s="1"/>
  <c r="B20" i="1"/>
  <c r="P20" i="1" s="1"/>
  <c r="B19" i="1"/>
  <c r="X19" i="1" s="1"/>
  <c r="B18" i="1"/>
  <c r="X18" i="1" s="1"/>
  <c r="B17" i="1"/>
  <c r="Q17" i="1" s="1"/>
  <c r="B16" i="1"/>
  <c r="X16" i="1" s="1"/>
  <c r="B15" i="1"/>
  <c r="W15" i="1" s="1"/>
  <c r="B14" i="1"/>
  <c r="X14" i="1" s="1"/>
  <c r="B13" i="1"/>
  <c r="X13" i="1" s="1"/>
  <c r="B12" i="1"/>
  <c r="U12" i="1" s="1"/>
  <c r="B11" i="1"/>
  <c r="X11" i="1" s="1"/>
  <c r="B10" i="1"/>
  <c r="B9" i="1"/>
  <c r="R9" i="1" s="1"/>
  <c r="B8" i="1"/>
  <c r="V8" i="1" s="1"/>
  <c r="B7" i="1"/>
  <c r="X7" i="1" s="1"/>
  <c r="B6" i="1"/>
  <c r="X6" i="1" s="1"/>
  <c r="B5" i="1"/>
  <c r="Y5" i="1" s="1"/>
  <c r="B4" i="1"/>
  <c r="AA4" i="1" s="1"/>
  <c r="B3" i="1"/>
  <c r="Z3" i="1" s="1"/>
  <c r="B2" i="1"/>
  <c r="X2" i="1" s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76" i="1"/>
  <c r="M481" i="1"/>
  <c r="K460" i="1"/>
  <c r="K459" i="1"/>
  <c r="K456" i="1"/>
  <c r="K455" i="1"/>
  <c r="K452" i="1"/>
  <c r="K451" i="1"/>
  <c r="K448" i="1"/>
  <c r="K447" i="1"/>
  <c r="K444" i="1"/>
  <c r="K440" i="1"/>
  <c r="K436" i="1"/>
  <c r="B313" i="2"/>
  <c r="B481" i="2" s="1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D481" i="1"/>
  <c r="K482" i="1"/>
  <c r="N462" i="1"/>
  <c r="L462" i="1"/>
  <c r="K462" i="1"/>
  <c r="J462" i="1"/>
  <c r="I462" i="1"/>
  <c r="H462" i="1"/>
  <c r="G462" i="1"/>
  <c r="F462" i="1"/>
  <c r="E462" i="1"/>
  <c r="D462" i="1"/>
  <c r="C462" i="1"/>
  <c r="B462" i="1"/>
  <c r="N461" i="1"/>
  <c r="L461" i="1"/>
  <c r="K461" i="1"/>
  <c r="J461" i="1"/>
  <c r="I461" i="1"/>
  <c r="H461" i="1"/>
  <c r="G461" i="1"/>
  <c r="F461" i="1"/>
  <c r="E461" i="1"/>
  <c r="D461" i="1"/>
  <c r="C461" i="1"/>
  <c r="N460" i="1"/>
  <c r="L460" i="1"/>
  <c r="J460" i="1"/>
  <c r="I460" i="1"/>
  <c r="H460" i="1"/>
  <c r="G460" i="1"/>
  <c r="F460" i="1"/>
  <c r="E460" i="1"/>
  <c r="D460" i="1"/>
  <c r="C460" i="1"/>
  <c r="N459" i="1"/>
  <c r="L459" i="1"/>
  <c r="J459" i="1"/>
  <c r="I459" i="1"/>
  <c r="H459" i="1"/>
  <c r="G459" i="1"/>
  <c r="F459" i="1"/>
  <c r="E459" i="1"/>
  <c r="D459" i="1"/>
  <c r="C459" i="1"/>
  <c r="N458" i="1"/>
  <c r="L458" i="1"/>
  <c r="J458" i="1"/>
  <c r="I458" i="1"/>
  <c r="H458" i="1"/>
  <c r="G458" i="1"/>
  <c r="F458" i="1"/>
  <c r="E458" i="1"/>
  <c r="D458" i="1"/>
  <c r="C458" i="1"/>
  <c r="N457" i="1"/>
  <c r="L457" i="1"/>
  <c r="K457" i="1"/>
  <c r="J457" i="1"/>
  <c r="I457" i="1"/>
  <c r="H457" i="1"/>
  <c r="G457" i="1"/>
  <c r="F457" i="1"/>
  <c r="E457" i="1"/>
  <c r="D457" i="1"/>
  <c r="C457" i="1"/>
  <c r="N456" i="1"/>
  <c r="L456" i="1"/>
  <c r="J456" i="1"/>
  <c r="I456" i="1"/>
  <c r="H456" i="1"/>
  <c r="G456" i="1"/>
  <c r="F456" i="1"/>
  <c r="E456" i="1"/>
  <c r="D456" i="1"/>
  <c r="C456" i="1"/>
  <c r="N455" i="1"/>
  <c r="L455" i="1"/>
  <c r="J455" i="1"/>
  <c r="I455" i="1"/>
  <c r="H455" i="1"/>
  <c r="G455" i="1"/>
  <c r="F455" i="1"/>
  <c r="E455" i="1"/>
  <c r="D455" i="1"/>
  <c r="C455" i="1"/>
  <c r="N454" i="1"/>
  <c r="L454" i="1"/>
  <c r="J454" i="1"/>
  <c r="I454" i="1"/>
  <c r="H454" i="1"/>
  <c r="G454" i="1"/>
  <c r="F454" i="1"/>
  <c r="E454" i="1"/>
  <c r="D454" i="1"/>
  <c r="C454" i="1"/>
  <c r="N453" i="1"/>
  <c r="L453" i="1"/>
  <c r="K453" i="1"/>
  <c r="J453" i="1"/>
  <c r="I453" i="1"/>
  <c r="H453" i="1"/>
  <c r="G453" i="1"/>
  <c r="F453" i="1"/>
  <c r="E453" i="1"/>
  <c r="D453" i="1"/>
  <c r="C453" i="1"/>
  <c r="N452" i="1"/>
  <c r="L452" i="1"/>
  <c r="J452" i="1"/>
  <c r="I452" i="1"/>
  <c r="H452" i="1"/>
  <c r="G452" i="1"/>
  <c r="F452" i="1"/>
  <c r="E452" i="1"/>
  <c r="D452" i="1"/>
  <c r="C452" i="1"/>
  <c r="N451" i="1"/>
  <c r="L451" i="1"/>
  <c r="J451" i="1"/>
  <c r="I451" i="1"/>
  <c r="H451" i="1"/>
  <c r="G451" i="1"/>
  <c r="F451" i="1"/>
  <c r="E451" i="1"/>
  <c r="D451" i="1"/>
  <c r="C451" i="1"/>
  <c r="N450" i="1"/>
  <c r="L450" i="1"/>
  <c r="J450" i="1"/>
  <c r="I450" i="1"/>
  <c r="H450" i="1"/>
  <c r="G450" i="1"/>
  <c r="F450" i="1"/>
  <c r="E450" i="1"/>
  <c r="D450" i="1"/>
  <c r="C450" i="1"/>
  <c r="N449" i="1"/>
  <c r="L449" i="1"/>
  <c r="K449" i="1"/>
  <c r="J449" i="1"/>
  <c r="I449" i="1"/>
  <c r="H449" i="1"/>
  <c r="G449" i="1"/>
  <c r="F449" i="1"/>
  <c r="E449" i="1"/>
  <c r="D449" i="1"/>
  <c r="C449" i="1"/>
  <c r="N448" i="1"/>
  <c r="L448" i="1"/>
  <c r="J448" i="1"/>
  <c r="I448" i="1"/>
  <c r="H448" i="1"/>
  <c r="G448" i="1"/>
  <c r="F448" i="1"/>
  <c r="E448" i="1"/>
  <c r="D448" i="1"/>
  <c r="C448" i="1"/>
  <c r="N447" i="1"/>
  <c r="L447" i="1"/>
  <c r="J447" i="1"/>
  <c r="I447" i="1"/>
  <c r="H447" i="1"/>
  <c r="G447" i="1"/>
  <c r="F447" i="1"/>
  <c r="E447" i="1"/>
  <c r="D447" i="1"/>
  <c r="C447" i="1"/>
  <c r="N446" i="1"/>
  <c r="L446" i="1"/>
  <c r="J446" i="1"/>
  <c r="I446" i="1"/>
  <c r="H446" i="1"/>
  <c r="G446" i="1"/>
  <c r="F446" i="1"/>
  <c r="E446" i="1"/>
  <c r="D446" i="1"/>
  <c r="C446" i="1"/>
  <c r="N445" i="1"/>
  <c r="L445" i="1"/>
  <c r="K445" i="1"/>
  <c r="J445" i="1"/>
  <c r="I445" i="1"/>
  <c r="H445" i="1"/>
  <c r="G445" i="1"/>
  <c r="F445" i="1"/>
  <c r="E445" i="1"/>
  <c r="D445" i="1"/>
  <c r="C445" i="1"/>
  <c r="N444" i="1"/>
  <c r="L444" i="1"/>
  <c r="J444" i="1"/>
  <c r="I444" i="1"/>
  <c r="H444" i="1"/>
  <c r="G444" i="1"/>
  <c r="F444" i="1"/>
  <c r="E444" i="1"/>
  <c r="D444" i="1"/>
  <c r="C444" i="1"/>
  <c r="N443" i="1"/>
  <c r="L443" i="1"/>
  <c r="J443" i="1"/>
  <c r="I443" i="1"/>
  <c r="H443" i="1"/>
  <c r="G443" i="1"/>
  <c r="E443" i="1"/>
  <c r="D443" i="1"/>
  <c r="C443" i="1"/>
  <c r="N442" i="1"/>
  <c r="L442" i="1"/>
  <c r="J442" i="1"/>
  <c r="I442" i="1"/>
  <c r="H442" i="1"/>
  <c r="G442" i="1"/>
  <c r="E442" i="1"/>
  <c r="D442" i="1"/>
  <c r="C442" i="1"/>
  <c r="N441" i="1"/>
  <c r="L441" i="1"/>
  <c r="K441" i="1"/>
  <c r="J441" i="1"/>
  <c r="I441" i="1"/>
  <c r="H441" i="1"/>
  <c r="G441" i="1"/>
  <c r="F441" i="1"/>
  <c r="E441" i="1"/>
  <c r="D441" i="1"/>
  <c r="C441" i="1"/>
  <c r="N440" i="1"/>
  <c r="L440" i="1"/>
  <c r="J440" i="1"/>
  <c r="I440" i="1"/>
  <c r="H440" i="1"/>
  <c r="G440" i="1"/>
  <c r="F440" i="1"/>
  <c r="E440" i="1"/>
  <c r="D440" i="1"/>
  <c r="C440" i="1"/>
  <c r="N439" i="1"/>
  <c r="L439" i="1"/>
  <c r="J439" i="1"/>
  <c r="I439" i="1"/>
  <c r="H439" i="1"/>
  <c r="G439" i="1"/>
  <c r="F439" i="1"/>
  <c r="E439" i="1"/>
  <c r="D439" i="1"/>
  <c r="C439" i="1"/>
  <c r="N438" i="1"/>
  <c r="L438" i="1"/>
  <c r="J438" i="1"/>
  <c r="I438" i="1"/>
  <c r="H438" i="1"/>
  <c r="G438" i="1"/>
  <c r="F438" i="1"/>
  <c r="E438" i="1"/>
  <c r="D438" i="1"/>
  <c r="C438" i="1"/>
  <c r="N437" i="1"/>
  <c r="L437" i="1"/>
  <c r="K437" i="1"/>
  <c r="J437" i="1"/>
  <c r="I437" i="1"/>
  <c r="H437" i="1"/>
  <c r="G437" i="1"/>
  <c r="F437" i="1"/>
  <c r="E437" i="1"/>
  <c r="D437" i="1"/>
  <c r="N436" i="1"/>
  <c r="L436" i="1"/>
  <c r="J436" i="1"/>
  <c r="I436" i="1"/>
  <c r="H436" i="1"/>
  <c r="G436" i="1"/>
  <c r="F436" i="1"/>
  <c r="E436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Z318" i="1"/>
  <c r="Y318" i="1"/>
  <c r="X318" i="1"/>
  <c r="W318" i="1"/>
  <c r="V318" i="1"/>
  <c r="U318" i="1"/>
  <c r="T318" i="1"/>
  <c r="S318" i="1"/>
  <c r="R318" i="1"/>
  <c r="Q318" i="1"/>
  <c r="P318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U312" i="1"/>
  <c r="T312" i="1"/>
  <c r="Z258" i="1"/>
  <c r="R250" i="1"/>
  <c r="AA238" i="1"/>
  <c r="T234" i="1"/>
  <c r="U226" i="1"/>
  <c r="X218" i="1"/>
  <c r="V218" i="1"/>
  <c r="Z210" i="1"/>
  <c r="W202" i="1"/>
  <c r="S186" i="1"/>
  <c r="S82" i="1"/>
  <c r="Q286" i="1" l="1"/>
  <c r="P230" i="1"/>
  <c r="Y182" i="1"/>
  <c r="P182" i="1"/>
  <c r="U206" i="1"/>
  <c r="Q214" i="1"/>
  <c r="Z310" i="1"/>
  <c r="Y254" i="1"/>
  <c r="V190" i="1"/>
  <c r="P198" i="1"/>
  <c r="AA222" i="1"/>
  <c r="S270" i="1"/>
  <c r="Q6" i="1"/>
  <c r="T198" i="1"/>
  <c r="W117" i="1"/>
  <c r="T46" i="1"/>
  <c r="S94" i="1"/>
  <c r="Q182" i="1"/>
  <c r="T186" i="1"/>
  <c r="S194" i="1"/>
  <c r="Y206" i="1"/>
  <c r="R214" i="1"/>
  <c r="P222" i="1"/>
  <c r="P266" i="1"/>
  <c r="X274" i="1"/>
  <c r="V290" i="1"/>
  <c r="T306" i="1"/>
  <c r="X50" i="1"/>
  <c r="AA186" i="1"/>
  <c r="Z194" i="1"/>
  <c r="Q222" i="1"/>
  <c r="Z229" i="1"/>
  <c r="Y85" i="1"/>
  <c r="U21" i="1"/>
  <c r="V61" i="1"/>
  <c r="R37" i="1"/>
  <c r="U69" i="1"/>
  <c r="B377" i="3"/>
  <c r="B378" i="3"/>
  <c r="B379" i="3"/>
  <c r="B380" i="3"/>
  <c r="B381" i="3"/>
  <c r="B382" i="3"/>
  <c r="B383" i="3"/>
  <c r="B384" i="3"/>
  <c r="B385" i="3"/>
  <c r="B376" i="3"/>
  <c r="Z8" i="1"/>
  <c r="Z72" i="1"/>
  <c r="X32" i="1"/>
  <c r="Q80" i="1"/>
  <c r="S4" i="1"/>
  <c r="Q68" i="1"/>
  <c r="Y12" i="1"/>
  <c r="AA36" i="1"/>
  <c r="P56" i="1"/>
  <c r="Z84" i="1"/>
  <c r="W9" i="1"/>
  <c r="AA5" i="1"/>
  <c r="Z29" i="1"/>
  <c r="Z21" i="1"/>
  <c r="T13" i="1"/>
  <c r="V17" i="1"/>
  <c r="Z45" i="1"/>
  <c r="V149" i="1"/>
  <c r="U5" i="1"/>
  <c r="Y13" i="1"/>
  <c r="AA17" i="1"/>
  <c r="X77" i="1"/>
  <c r="Z109" i="1"/>
  <c r="Z189" i="1"/>
  <c r="S205" i="1"/>
  <c r="U93" i="1"/>
  <c r="P125" i="1"/>
  <c r="P5" i="1"/>
  <c r="X9" i="1"/>
  <c r="T9" i="1"/>
  <c r="P9" i="1"/>
  <c r="X17" i="1"/>
  <c r="T17" i="1"/>
  <c r="P17" i="1"/>
  <c r="AA25" i="1"/>
  <c r="W25" i="1"/>
  <c r="S25" i="1"/>
  <c r="Z25" i="1"/>
  <c r="V25" i="1"/>
  <c r="R25" i="1"/>
  <c r="Y33" i="1"/>
  <c r="R33" i="1"/>
  <c r="V33" i="1"/>
  <c r="Q33" i="1"/>
  <c r="AA41" i="1"/>
  <c r="P41" i="1"/>
  <c r="R41" i="1"/>
  <c r="Z41" i="1"/>
  <c r="U49" i="1"/>
  <c r="Z49" i="1"/>
  <c r="Q49" i="1"/>
  <c r="Y49" i="1"/>
  <c r="P49" i="1"/>
  <c r="W57" i="1"/>
  <c r="V57" i="1"/>
  <c r="T57" i="1"/>
  <c r="S65" i="1"/>
  <c r="T65" i="1"/>
  <c r="Z65" i="1"/>
  <c r="X73" i="1"/>
  <c r="AA73" i="1"/>
  <c r="S73" i="1"/>
  <c r="Q73" i="1"/>
  <c r="Y81" i="1"/>
  <c r="AA81" i="1"/>
  <c r="Q81" i="1"/>
  <c r="AA89" i="1"/>
  <c r="P89" i="1"/>
  <c r="S89" i="1"/>
  <c r="AA97" i="1"/>
  <c r="P97" i="1"/>
  <c r="S97" i="1"/>
  <c r="S105" i="1"/>
  <c r="V105" i="1"/>
  <c r="AA113" i="1"/>
  <c r="Q113" i="1"/>
  <c r="S113" i="1"/>
  <c r="Y121" i="1"/>
  <c r="AA121" i="1"/>
  <c r="Q121" i="1"/>
  <c r="Q129" i="1"/>
  <c r="T129" i="1"/>
  <c r="Y137" i="1"/>
  <c r="Q137" i="1"/>
  <c r="U145" i="1"/>
  <c r="X145" i="1"/>
  <c r="Z153" i="1"/>
  <c r="R153" i="1"/>
  <c r="W161" i="1"/>
  <c r="Z161" i="1"/>
  <c r="Q169" i="1"/>
  <c r="T169" i="1"/>
  <c r="Y177" i="1"/>
  <c r="Q177" i="1"/>
  <c r="X185" i="1"/>
  <c r="Y185" i="1"/>
  <c r="S185" i="1"/>
  <c r="Z185" i="1"/>
  <c r="U185" i="1"/>
  <c r="AA193" i="1"/>
  <c r="V193" i="1"/>
  <c r="Q193" i="1"/>
  <c r="U193" i="1"/>
  <c r="X193" i="1"/>
  <c r="P193" i="1"/>
  <c r="AA201" i="1"/>
  <c r="W201" i="1"/>
  <c r="Y201" i="1"/>
  <c r="Q201" i="1"/>
  <c r="S201" i="1"/>
  <c r="U209" i="1"/>
  <c r="W209" i="1"/>
  <c r="Q209" i="1"/>
  <c r="S209" i="1"/>
  <c r="Z217" i="1"/>
  <c r="X217" i="1"/>
  <c r="V217" i="1"/>
  <c r="Z225" i="1"/>
  <c r="V225" i="1"/>
  <c r="T225" i="1"/>
  <c r="X225" i="1"/>
  <c r="Z233" i="1"/>
  <c r="V233" i="1"/>
  <c r="X233" i="1"/>
  <c r="T233" i="1"/>
  <c r="Z241" i="1"/>
  <c r="T241" i="1"/>
  <c r="V241" i="1"/>
  <c r="P241" i="1"/>
  <c r="X241" i="1"/>
  <c r="Z249" i="1"/>
  <c r="P249" i="1"/>
  <c r="T249" i="1"/>
  <c r="X249" i="1"/>
  <c r="V249" i="1"/>
  <c r="Z257" i="1"/>
  <c r="X257" i="1"/>
  <c r="P257" i="1"/>
  <c r="V257" i="1"/>
  <c r="T257" i="1"/>
  <c r="Z265" i="1"/>
  <c r="V265" i="1"/>
  <c r="X265" i="1"/>
  <c r="T265" i="1"/>
  <c r="P265" i="1"/>
  <c r="Z273" i="1"/>
  <c r="T273" i="1"/>
  <c r="V273" i="1"/>
  <c r="P273" i="1"/>
  <c r="Z281" i="1"/>
  <c r="P281" i="1"/>
  <c r="T281" i="1"/>
  <c r="Z289" i="1"/>
  <c r="X289" i="1"/>
  <c r="P289" i="1"/>
  <c r="Z297" i="1"/>
  <c r="V297" i="1"/>
  <c r="X297" i="1"/>
  <c r="Z305" i="1"/>
  <c r="T305" i="1"/>
  <c r="V305" i="1"/>
  <c r="X305" i="1"/>
  <c r="Y9" i="1"/>
  <c r="U13" i="1"/>
  <c r="R17" i="1"/>
  <c r="Q21" i="1"/>
  <c r="X25" i="1"/>
  <c r="S37" i="1"/>
  <c r="Q53" i="1"/>
  <c r="X61" i="1"/>
  <c r="X69" i="1"/>
  <c r="AA77" i="1"/>
  <c r="Y105" i="1"/>
  <c r="S121" i="1"/>
  <c r="U133" i="1"/>
  <c r="S145" i="1"/>
  <c r="R165" i="1"/>
  <c r="Y169" i="1"/>
  <c r="W185" i="1"/>
  <c r="Q189" i="1"/>
  <c r="R197" i="1"/>
  <c r="T201" i="1"/>
  <c r="AA205" i="1"/>
  <c r="T217" i="1"/>
  <c r="P225" i="1"/>
  <c r="X281" i="1"/>
  <c r="T297" i="1"/>
  <c r="X10" i="1"/>
  <c r="U10" i="1"/>
  <c r="AA42" i="1"/>
  <c r="P42" i="1"/>
  <c r="AA58" i="1"/>
  <c r="P58" i="1"/>
  <c r="X90" i="1"/>
  <c r="P90" i="1"/>
  <c r="Y102" i="1"/>
  <c r="U102" i="1"/>
  <c r="Z182" i="1"/>
  <c r="V182" i="1"/>
  <c r="R182" i="1"/>
  <c r="AA182" i="1"/>
  <c r="W182" i="1"/>
  <c r="S182" i="1"/>
  <c r="X190" i="1"/>
  <c r="T190" i="1"/>
  <c r="P190" i="1"/>
  <c r="Y190" i="1"/>
  <c r="U190" i="1"/>
  <c r="Q190" i="1"/>
  <c r="AA198" i="1"/>
  <c r="W198" i="1"/>
  <c r="S198" i="1"/>
  <c r="V198" i="1"/>
  <c r="Q198" i="1"/>
  <c r="X198" i="1"/>
  <c r="R198" i="1"/>
  <c r="Y202" i="1"/>
  <c r="U202" i="1"/>
  <c r="Q202" i="1"/>
  <c r="Z202" i="1"/>
  <c r="T202" i="1"/>
  <c r="AA202" i="1"/>
  <c r="V202" i="1"/>
  <c r="P202" i="1"/>
  <c r="Y210" i="1"/>
  <c r="U210" i="1"/>
  <c r="Q210" i="1"/>
  <c r="AA210" i="1"/>
  <c r="V210" i="1"/>
  <c r="P210" i="1"/>
  <c r="W210" i="1"/>
  <c r="R210" i="1"/>
  <c r="AA218" i="1"/>
  <c r="W218" i="1"/>
  <c r="S218" i="1"/>
  <c r="Y218" i="1"/>
  <c r="T218" i="1"/>
  <c r="Z218" i="1"/>
  <c r="U218" i="1"/>
  <c r="P218" i="1"/>
  <c r="Z226" i="1"/>
  <c r="V226" i="1"/>
  <c r="R226" i="1"/>
  <c r="X226" i="1"/>
  <c r="S226" i="1"/>
  <c r="Y226" i="1"/>
  <c r="T226" i="1"/>
  <c r="Z234" i="1"/>
  <c r="V234" i="1"/>
  <c r="R234" i="1"/>
  <c r="AA234" i="1"/>
  <c r="W234" i="1"/>
  <c r="S234" i="1"/>
  <c r="Y234" i="1"/>
  <c r="Q234" i="1"/>
  <c r="X234" i="1"/>
  <c r="P234" i="1"/>
  <c r="Y242" i="1"/>
  <c r="U242" i="1"/>
  <c r="Q242" i="1"/>
  <c r="Z242" i="1"/>
  <c r="V242" i="1"/>
  <c r="R242" i="1"/>
  <c r="X242" i="1"/>
  <c r="P242" i="1"/>
  <c r="W242" i="1"/>
  <c r="AA242" i="1"/>
  <c r="X250" i="1"/>
  <c r="T250" i="1"/>
  <c r="P250" i="1"/>
  <c r="Y250" i="1"/>
  <c r="U250" i="1"/>
  <c r="Q250" i="1"/>
  <c r="W250" i="1"/>
  <c r="V250" i="1"/>
  <c r="Z250" i="1"/>
  <c r="AA258" i="1"/>
  <c r="W258" i="1"/>
  <c r="S258" i="1"/>
  <c r="X258" i="1"/>
  <c r="T258" i="1"/>
  <c r="P258" i="1"/>
  <c r="V258" i="1"/>
  <c r="U258" i="1"/>
  <c r="Y258" i="1"/>
  <c r="Z266" i="1"/>
  <c r="V266" i="1"/>
  <c r="R266" i="1"/>
  <c r="AA266" i="1"/>
  <c r="W266" i="1"/>
  <c r="S266" i="1"/>
  <c r="U266" i="1"/>
  <c r="T266" i="1"/>
  <c r="X266" i="1"/>
  <c r="Y274" i="1"/>
  <c r="U274" i="1"/>
  <c r="Q274" i="1"/>
  <c r="Z274" i="1"/>
  <c r="V274" i="1"/>
  <c r="R274" i="1"/>
  <c r="T274" i="1"/>
  <c r="S274" i="1"/>
  <c r="W274" i="1"/>
  <c r="X282" i="1"/>
  <c r="T282" i="1"/>
  <c r="P282" i="1"/>
  <c r="Y282" i="1"/>
  <c r="U282" i="1"/>
  <c r="Q282" i="1"/>
  <c r="AA282" i="1"/>
  <c r="S282" i="1"/>
  <c r="R282" i="1"/>
  <c r="V282" i="1"/>
  <c r="AA290" i="1"/>
  <c r="W290" i="1"/>
  <c r="S290" i="1"/>
  <c r="X290" i="1"/>
  <c r="T290" i="1"/>
  <c r="P290" i="1"/>
  <c r="Z290" i="1"/>
  <c r="R290" i="1"/>
  <c r="Q290" i="1"/>
  <c r="U290" i="1"/>
  <c r="Z298" i="1"/>
  <c r="V298" i="1"/>
  <c r="R298" i="1"/>
  <c r="AA298" i="1"/>
  <c r="W298" i="1"/>
  <c r="S298" i="1"/>
  <c r="Y298" i="1"/>
  <c r="Q298" i="1"/>
  <c r="P298" i="1"/>
  <c r="T298" i="1"/>
  <c r="Y302" i="1"/>
  <c r="U302" i="1"/>
  <c r="Q302" i="1"/>
  <c r="Z302" i="1"/>
  <c r="V302" i="1"/>
  <c r="R302" i="1"/>
  <c r="X302" i="1"/>
  <c r="P302" i="1"/>
  <c r="T302" i="1"/>
  <c r="W302" i="1"/>
  <c r="X310" i="1"/>
  <c r="T310" i="1"/>
  <c r="P310" i="1"/>
  <c r="Y310" i="1"/>
  <c r="U310" i="1"/>
  <c r="Q310" i="1"/>
  <c r="W310" i="1"/>
  <c r="S310" i="1"/>
  <c r="V310" i="1"/>
  <c r="S5" i="1"/>
  <c r="U9" i="1"/>
  <c r="Z9" i="1"/>
  <c r="Q13" i="1"/>
  <c r="W13" i="1"/>
  <c r="Y14" i="1"/>
  <c r="S17" i="1"/>
  <c r="Y17" i="1"/>
  <c r="R21" i="1"/>
  <c r="W21" i="1"/>
  <c r="Q25" i="1"/>
  <c r="T29" i="1"/>
  <c r="P33" i="1"/>
  <c r="X34" i="1"/>
  <c r="X37" i="1"/>
  <c r="R45" i="1"/>
  <c r="T49" i="1"/>
  <c r="W53" i="1"/>
  <c r="P61" i="1"/>
  <c r="V74" i="1"/>
  <c r="X89" i="1"/>
  <c r="AA105" i="1"/>
  <c r="Y113" i="1"/>
  <c r="V121" i="1"/>
  <c r="AA145" i="1"/>
  <c r="T153" i="1"/>
  <c r="R161" i="1"/>
  <c r="U173" i="1"/>
  <c r="S181" i="1"/>
  <c r="T182" i="1"/>
  <c r="Q185" i="1"/>
  <c r="AA185" i="1"/>
  <c r="W186" i="1"/>
  <c r="U189" i="1"/>
  <c r="R190" i="1"/>
  <c r="Z190" i="1"/>
  <c r="U194" i="1"/>
  <c r="T197" i="1"/>
  <c r="U198" i="1"/>
  <c r="X201" i="1"/>
  <c r="X202" i="1"/>
  <c r="P206" i="1"/>
  <c r="AA206" i="1"/>
  <c r="T210" i="1"/>
  <c r="R213" i="1"/>
  <c r="V214" i="1"/>
  <c r="Q218" i="1"/>
  <c r="P221" i="1"/>
  <c r="P226" i="1"/>
  <c r="AA226" i="1"/>
  <c r="R237" i="1"/>
  <c r="S242" i="1"/>
  <c r="V246" i="1"/>
  <c r="AA250" i="1"/>
  <c r="Q258" i="1"/>
  <c r="T262" i="1"/>
  <c r="X273" i="1"/>
  <c r="R278" i="1"/>
  <c r="W282" i="1"/>
  <c r="T289" i="1"/>
  <c r="P294" i="1"/>
  <c r="U298" i="1"/>
  <c r="AA302" i="1"/>
  <c r="T5" i="1"/>
  <c r="Q9" i="1"/>
  <c r="V9" i="1"/>
  <c r="AA9" i="1"/>
  <c r="S13" i="1"/>
  <c r="U17" i="1"/>
  <c r="Z17" i="1"/>
  <c r="S21" i="1"/>
  <c r="T25" i="1"/>
  <c r="U26" i="1"/>
  <c r="T33" i="1"/>
  <c r="V49" i="1"/>
  <c r="Z57" i="1"/>
  <c r="R65" i="1"/>
  <c r="P73" i="1"/>
  <c r="S81" i="1"/>
  <c r="U97" i="1"/>
  <c r="V129" i="1"/>
  <c r="T137" i="1"/>
  <c r="Q146" i="1"/>
  <c r="W153" i="1"/>
  <c r="T161" i="1"/>
  <c r="U182" i="1"/>
  <c r="R185" i="1"/>
  <c r="P186" i="1"/>
  <c r="S190" i="1"/>
  <c r="AA190" i="1"/>
  <c r="Y193" i="1"/>
  <c r="Y198" i="1"/>
  <c r="R202" i="1"/>
  <c r="Y209" i="1"/>
  <c r="X210" i="1"/>
  <c r="R218" i="1"/>
  <c r="Q226" i="1"/>
  <c r="P233" i="1"/>
  <c r="T242" i="1"/>
  <c r="R258" i="1"/>
  <c r="P274" i="1"/>
  <c r="Z282" i="1"/>
  <c r="V289" i="1"/>
  <c r="X298" i="1"/>
  <c r="P305" i="1"/>
  <c r="R310" i="1"/>
  <c r="Z5" i="1"/>
  <c r="V5" i="1"/>
  <c r="R5" i="1"/>
  <c r="Z13" i="1"/>
  <c r="V13" i="1"/>
  <c r="R13" i="1"/>
  <c r="X21" i="1"/>
  <c r="T21" i="1"/>
  <c r="P21" i="1"/>
  <c r="AA21" i="1"/>
  <c r="V29" i="1"/>
  <c r="W29" i="1"/>
  <c r="R29" i="1"/>
  <c r="AA29" i="1"/>
  <c r="P29" i="1"/>
  <c r="W37" i="1"/>
  <c r="P37" i="1"/>
  <c r="V37" i="1"/>
  <c r="U45" i="1"/>
  <c r="Y45" i="1"/>
  <c r="W45" i="1"/>
  <c r="Y53" i="1"/>
  <c r="T53" i="1"/>
  <c r="S53" i="1"/>
  <c r="Z61" i="1"/>
  <c r="U61" i="1"/>
  <c r="R61" i="1"/>
  <c r="Y69" i="1"/>
  <c r="R69" i="1"/>
  <c r="Z69" i="1"/>
  <c r="T69" i="1"/>
  <c r="S77" i="1"/>
  <c r="V77" i="1"/>
  <c r="Q85" i="1"/>
  <c r="T85" i="1"/>
  <c r="W93" i="1"/>
  <c r="Z93" i="1"/>
  <c r="Y101" i="1"/>
  <c r="Q101" i="1"/>
  <c r="R109" i="1"/>
  <c r="U109" i="1"/>
  <c r="Z117" i="1"/>
  <c r="R117" i="1"/>
  <c r="R125" i="1"/>
  <c r="U125" i="1"/>
  <c r="Z133" i="1"/>
  <c r="P133" i="1"/>
  <c r="R133" i="1"/>
  <c r="W141" i="1"/>
  <c r="Y141" i="1"/>
  <c r="AA149" i="1"/>
  <c r="P149" i="1"/>
  <c r="S149" i="1"/>
  <c r="X157" i="1"/>
  <c r="AA157" i="1"/>
  <c r="P157" i="1"/>
  <c r="U165" i="1"/>
  <c r="W165" i="1"/>
  <c r="Z173" i="1"/>
  <c r="P173" i="1"/>
  <c r="R173" i="1"/>
  <c r="Y181" i="1"/>
  <c r="AA181" i="1"/>
  <c r="P181" i="1"/>
  <c r="X189" i="1"/>
  <c r="W189" i="1"/>
  <c r="R189" i="1"/>
  <c r="Y189" i="1"/>
  <c r="S189" i="1"/>
  <c r="Z197" i="1"/>
  <c r="AA197" i="1"/>
  <c r="U197" i="1"/>
  <c r="P197" i="1"/>
  <c r="V197" i="1"/>
  <c r="X197" i="1"/>
  <c r="Q197" i="1"/>
  <c r="Y205" i="1"/>
  <c r="X205" i="1"/>
  <c r="Q205" i="1"/>
  <c r="U205" i="1"/>
  <c r="W205" i="1"/>
  <c r="V213" i="1"/>
  <c r="Z213" i="1"/>
  <c r="P213" i="1"/>
  <c r="X213" i="1"/>
  <c r="V221" i="1"/>
  <c r="X221" i="1"/>
  <c r="T221" i="1"/>
  <c r="Z221" i="1"/>
  <c r="V229" i="1"/>
  <c r="T229" i="1"/>
  <c r="R229" i="1"/>
  <c r="X229" i="1"/>
  <c r="V237" i="1"/>
  <c r="T237" i="1"/>
  <c r="X237" i="1"/>
  <c r="P237" i="1"/>
  <c r="V245" i="1"/>
  <c r="R245" i="1"/>
  <c r="T245" i="1"/>
  <c r="Z245" i="1"/>
  <c r="V253" i="1"/>
  <c r="Z253" i="1"/>
  <c r="P253" i="1"/>
  <c r="R253" i="1"/>
  <c r="X253" i="1"/>
  <c r="V261" i="1"/>
  <c r="X261" i="1"/>
  <c r="Z261" i="1"/>
  <c r="P261" i="1"/>
  <c r="T261" i="1"/>
  <c r="V269" i="1"/>
  <c r="T269" i="1"/>
  <c r="X269" i="1"/>
  <c r="R269" i="1"/>
  <c r="Z269" i="1"/>
  <c r="V277" i="1"/>
  <c r="R277" i="1"/>
  <c r="T277" i="1"/>
  <c r="P277" i="1"/>
  <c r="X277" i="1"/>
  <c r="Z277" i="1"/>
  <c r="V285" i="1"/>
  <c r="Z285" i="1"/>
  <c r="P285" i="1"/>
  <c r="R285" i="1"/>
  <c r="T285" i="1"/>
  <c r="X285" i="1"/>
  <c r="V293" i="1"/>
  <c r="X293" i="1"/>
  <c r="Z293" i="1"/>
  <c r="P293" i="1"/>
  <c r="R293" i="1"/>
  <c r="T293" i="1"/>
  <c r="V301" i="1"/>
  <c r="T301" i="1"/>
  <c r="X301" i="1"/>
  <c r="P301" i="1"/>
  <c r="R301" i="1"/>
  <c r="V309" i="1"/>
  <c r="R309" i="1"/>
  <c r="T309" i="1"/>
  <c r="Z309" i="1"/>
  <c r="P309" i="1"/>
  <c r="Q5" i="1"/>
  <c r="W5" i="1"/>
  <c r="S9" i="1"/>
  <c r="P13" i="1"/>
  <c r="AA13" i="1"/>
  <c r="W17" i="1"/>
  <c r="V21" i="1"/>
  <c r="P25" i="1"/>
  <c r="S29" i="1"/>
  <c r="Z33" i="1"/>
  <c r="W41" i="1"/>
  <c r="P57" i="1"/>
  <c r="X65" i="1"/>
  <c r="W73" i="1"/>
  <c r="U89" i="1"/>
  <c r="T101" i="1"/>
  <c r="V113" i="1"/>
  <c r="X125" i="1"/>
  <c r="V157" i="1"/>
  <c r="V177" i="1"/>
  <c r="AA189" i="1"/>
  <c r="R193" i="1"/>
  <c r="X245" i="1"/>
  <c r="X22" i="1"/>
  <c r="Q22" i="1"/>
  <c r="AA30" i="1"/>
  <c r="T30" i="1"/>
  <c r="AA62" i="1"/>
  <c r="T62" i="1"/>
  <c r="Y66" i="1"/>
  <c r="X66" i="1"/>
  <c r="Y186" i="1"/>
  <c r="U186" i="1"/>
  <c r="Q186" i="1"/>
  <c r="Z186" i="1"/>
  <c r="V186" i="1"/>
  <c r="R186" i="1"/>
  <c r="X194" i="1"/>
  <c r="T194" i="1"/>
  <c r="P194" i="1"/>
  <c r="AA194" i="1"/>
  <c r="V194" i="1"/>
  <c r="Q194" i="1"/>
  <c r="W194" i="1"/>
  <c r="R194" i="1"/>
  <c r="Z206" i="1"/>
  <c r="V206" i="1"/>
  <c r="R206" i="1"/>
  <c r="W206" i="1"/>
  <c r="Q206" i="1"/>
  <c r="X206" i="1"/>
  <c r="S206" i="1"/>
  <c r="AA214" i="1"/>
  <c r="W214" i="1"/>
  <c r="S214" i="1"/>
  <c r="Y214" i="1"/>
  <c r="T214" i="1"/>
  <c r="Z214" i="1"/>
  <c r="U214" i="1"/>
  <c r="P214" i="1"/>
  <c r="Z222" i="1"/>
  <c r="V222" i="1"/>
  <c r="R222" i="1"/>
  <c r="X222" i="1"/>
  <c r="S222" i="1"/>
  <c r="Y222" i="1"/>
  <c r="T222" i="1"/>
  <c r="Z230" i="1"/>
  <c r="V230" i="1"/>
  <c r="R230" i="1"/>
  <c r="AA230" i="1"/>
  <c r="W230" i="1"/>
  <c r="S230" i="1"/>
  <c r="Y230" i="1"/>
  <c r="Q230" i="1"/>
  <c r="T230" i="1"/>
  <c r="U230" i="1"/>
  <c r="Y238" i="1"/>
  <c r="U238" i="1"/>
  <c r="Q238" i="1"/>
  <c r="Z238" i="1"/>
  <c r="V238" i="1"/>
  <c r="R238" i="1"/>
  <c r="X238" i="1"/>
  <c r="P238" i="1"/>
  <c r="S238" i="1"/>
  <c r="T238" i="1"/>
  <c r="X246" i="1"/>
  <c r="T246" i="1"/>
  <c r="P246" i="1"/>
  <c r="Y246" i="1"/>
  <c r="U246" i="1"/>
  <c r="Q246" i="1"/>
  <c r="W246" i="1"/>
  <c r="AA246" i="1"/>
  <c r="R246" i="1"/>
  <c r="S246" i="1"/>
  <c r="AA254" i="1"/>
  <c r="W254" i="1"/>
  <c r="S254" i="1"/>
  <c r="X254" i="1"/>
  <c r="T254" i="1"/>
  <c r="P254" i="1"/>
  <c r="V254" i="1"/>
  <c r="Z254" i="1"/>
  <c r="Q254" i="1"/>
  <c r="R254" i="1"/>
  <c r="Z262" i="1"/>
  <c r="V262" i="1"/>
  <c r="R262" i="1"/>
  <c r="AA262" i="1"/>
  <c r="W262" i="1"/>
  <c r="S262" i="1"/>
  <c r="U262" i="1"/>
  <c r="Y262" i="1"/>
  <c r="P262" i="1"/>
  <c r="Q262" i="1"/>
  <c r="Y270" i="1"/>
  <c r="U270" i="1"/>
  <c r="Q270" i="1"/>
  <c r="Z270" i="1"/>
  <c r="V270" i="1"/>
  <c r="R270" i="1"/>
  <c r="T270" i="1"/>
  <c r="X270" i="1"/>
  <c r="AA270" i="1"/>
  <c r="P270" i="1"/>
  <c r="X278" i="1"/>
  <c r="T278" i="1"/>
  <c r="P278" i="1"/>
  <c r="Y278" i="1"/>
  <c r="U278" i="1"/>
  <c r="Q278" i="1"/>
  <c r="AA278" i="1"/>
  <c r="S278" i="1"/>
  <c r="W278" i="1"/>
  <c r="Z278" i="1"/>
  <c r="AA286" i="1"/>
  <c r="W286" i="1"/>
  <c r="S286" i="1"/>
  <c r="X286" i="1"/>
  <c r="T286" i="1"/>
  <c r="P286" i="1"/>
  <c r="Z286" i="1"/>
  <c r="R286" i="1"/>
  <c r="V286" i="1"/>
  <c r="Y286" i="1"/>
  <c r="Z294" i="1"/>
  <c r="V294" i="1"/>
  <c r="R294" i="1"/>
  <c r="AA294" i="1"/>
  <c r="W294" i="1"/>
  <c r="S294" i="1"/>
  <c r="Y294" i="1"/>
  <c r="Q294" i="1"/>
  <c r="U294" i="1"/>
  <c r="X294" i="1"/>
  <c r="Y306" i="1"/>
  <c r="U306" i="1"/>
  <c r="Q306" i="1"/>
  <c r="Z306" i="1"/>
  <c r="V306" i="1"/>
  <c r="R306" i="1"/>
  <c r="X306" i="1"/>
  <c r="P306" i="1"/>
  <c r="AA306" i="1"/>
  <c r="S306" i="1"/>
  <c r="X5" i="1"/>
  <c r="Y25" i="1"/>
  <c r="R57" i="1"/>
  <c r="Q141" i="1"/>
  <c r="T193" i="1"/>
  <c r="U222" i="1"/>
  <c r="Y266" i="1"/>
  <c r="X309" i="1"/>
  <c r="T41" i="1"/>
  <c r="Y29" i="1"/>
  <c r="U29" i="1"/>
  <c r="Q29" i="1"/>
  <c r="AA33" i="1"/>
  <c r="W33" i="1"/>
  <c r="S33" i="1"/>
  <c r="X33" i="1"/>
  <c r="Y37" i="1"/>
  <c r="U37" i="1"/>
  <c r="Q37" i="1"/>
  <c r="Z37" i="1"/>
  <c r="T37" i="1"/>
  <c r="Y41" i="1"/>
  <c r="U41" i="1"/>
  <c r="Q41" i="1"/>
  <c r="X41" i="1"/>
  <c r="S41" i="1"/>
  <c r="X45" i="1"/>
  <c r="T45" i="1"/>
  <c r="P45" i="1"/>
  <c r="AA45" i="1"/>
  <c r="V45" i="1"/>
  <c r="Q45" i="1"/>
  <c r="AA49" i="1"/>
  <c r="W49" i="1"/>
  <c r="S49" i="1"/>
  <c r="X49" i="1"/>
  <c r="R49" i="1"/>
  <c r="Z53" i="1"/>
  <c r="V53" i="1"/>
  <c r="R53" i="1"/>
  <c r="AA53" i="1"/>
  <c r="U53" i="1"/>
  <c r="P53" i="1"/>
  <c r="Y57" i="1"/>
  <c r="U57" i="1"/>
  <c r="Q57" i="1"/>
  <c r="X57" i="1"/>
  <c r="S57" i="1"/>
  <c r="AA61" i="1"/>
  <c r="W61" i="1"/>
  <c r="S61" i="1"/>
  <c r="Y61" i="1"/>
  <c r="T61" i="1"/>
  <c r="Y65" i="1"/>
  <c r="U65" i="1"/>
  <c r="Q65" i="1"/>
  <c r="AA65" i="1"/>
  <c r="V65" i="1"/>
  <c r="P65" i="1"/>
  <c r="AA69" i="1"/>
  <c r="W69" i="1"/>
  <c r="S69" i="1"/>
  <c r="V69" i="1"/>
  <c r="Q69" i="1"/>
  <c r="Z73" i="1"/>
  <c r="V73" i="1"/>
  <c r="R73" i="1"/>
  <c r="Y73" i="1"/>
  <c r="T73" i="1"/>
  <c r="Y77" i="1"/>
  <c r="U77" i="1"/>
  <c r="Q77" i="1"/>
  <c r="W77" i="1"/>
  <c r="R77" i="1"/>
  <c r="Z77" i="1"/>
  <c r="T77" i="1"/>
  <c r="X81" i="1"/>
  <c r="T81" i="1"/>
  <c r="P81" i="1"/>
  <c r="Z81" i="1"/>
  <c r="U81" i="1"/>
  <c r="W81" i="1"/>
  <c r="R81" i="1"/>
  <c r="Z85" i="1"/>
  <c r="V85" i="1"/>
  <c r="R85" i="1"/>
  <c r="AA85" i="1"/>
  <c r="U85" i="1"/>
  <c r="P85" i="1"/>
  <c r="X85" i="1"/>
  <c r="S85" i="1"/>
  <c r="Z89" i="1"/>
  <c r="V89" i="1"/>
  <c r="R89" i="1"/>
  <c r="Y89" i="1"/>
  <c r="T89" i="1"/>
  <c r="W89" i="1"/>
  <c r="Q89" i="1"/>
  <c r="X93" i="1"/>
  <c r="T93" i="1"/>
  <c r="P93" i="1"/>
  <c r="AA93" i="1"/>
  <c r="V93" i="1"/>
  <c r="Q93" i="1"/>
  <c r="Y93" i="1"/>
  <c r="S93" i="1"/>
  <c r="Z97" i="1"/>
  <c r="V97" i="1"/>
  <c r="R97" i="1"/>
  <c r="W97" i="1"/>
  <c r="Q97" i="1"/>
  <c r="Y97" i="1"/>
  <c r="T97" i="1"/>
  <c r="Z101" i="1"/>
  <c r="V101" i="1"/>
  <c r="R101" i="1"/>
  <c r="AA101" i="1"/>
  <c r="U101" i="1"/>
  <c r="P101" i="1"/>
  <c r="X101" i="1"/>
  <c r="S101" i="1"/>
  <c r="X105" i="1"/>
  <c r="T105" i="1"/>
  <c r="P105" i="1"/>
  <c r="W105" i="1"/>
  <c r="R105" i="1"/>
  <c r="Z105" i="1"/>
  <c r="U105" i="1"/>
  <c r="X109" i="1"/>
  <c r="T109" i="1"/>
  <c r="P109" i="1"/>
  <c r="AA109" i="1"/>
  <c r="V109" i="1"/>
  <c r="Q109" i="1"/>
  <c r="Y109" i="1"/>
  <c r="S109" i="1"/>
  <c r="X113" i="1"/>
  <c r="T113" i="1"/>
  <c r="P113" i="1"/>
  <c r="Z113" i="1"/>
  <c r="U113" i="1"/>
  <c r="W113" i="1"/>
  <c r="R113" i="1"/>
  <c r="X117" i="1"/>
  <c r="T117" i="1"/>
  <c r="P117" i="1"/>
  <c r="Y117" i="1"/>
  <c r="S117" i="1"/>
  <c r="AA117" i="1"/>
  <c r="V117" i="1"/>
  <c r="Q117" i="1"/>
  <c r="X121" i="1"/>
  <c r="T121" i="1"/>
  <c r="P121" i="1"/>
  <c r="W121" i="1"/>
  <c r="R121" i="1"/>
  <c r="Z121" i="1"/>
  <c r="U121" i="1"/>
  <c r="AA125" i="1"/>
  <c r="W125" i="1"/>
  <c r="S125" i="1"/>
  <c r="Y125" i="1"/>
  <c r="T125" i="1"/>
  <c r="V125" i="1"/>
  <c r="Q125" i="1"/>
  <c r="AA129" i="1"/>
  <c r="W129" i="1"/>
  <c r="S129" i="1"/>
  <c r="X129" i="1"/>
  <c r="R129" i="1"/>
  <c r="Z129" i="1"/>
  <c r="U129" i="1"/>
  <c r="P129" i="1"/>
  <c r="AA133" i="1"/>
  <c r="W133" i="1"/>
  <c r="S133" i="1"/>
  <c r="V133" i="1"/>
  <c r="Q133" i="1"/>
  <c r="Y133" i="1"/>
  <c r="T133" i="1"/>
  <c r="AA137" i="1"/>
  <c r="W137" i="1"/>
  <c r="S137" i="1"/>
  <c r="Z137" i="1"/>
  <c r="U137" i="1"/>
  <c r="P137" i="1"/>
  <c r="X137" i="1"/>
  <c r="R137" i="1"/>
  <c r="Z141" i="1"/>
  <c r="V141" i="1"/>
  <c r="R141" i="1"/>
  <c r="X141" i="1"/>
  <c r="S141" i="1"/>
  <c r="AA141" i="1"/>
  <c r="U141" i="1"/>
  <c r="P141" i="1"/>
  <c r="Z145" i="1"/>
  <c r="V145" i="1"/>
  <c r="R145" i="1"/>
  <c r="W145" i="1"/>
  <c r="Q145" i="1"/>
  <c r="Y145" i="1"/>
  <c r="T145" i="1"/>
  <c r="Y149" i="1"/>
  <c r="U149" i="1"/>
  <c r="Q149" i="1"/>
  <c r="Z149" i="1"/>
  <c r="T149" i="1"/>
  <c r="W149" i="1"/>
  <c r="R149" i="1"/>
  <c r="Y153" i="1"/>
  <c r="U153" i="1"/>
  <c r="Q153" i="1"/>
  <c r="X153" i="1"/>
  <c r="S153" i="1"/>
  <c r="AA153" i="1"/>
  <c r="V153" i="1"/>
  <c r="P153" i="1"/>
  <c r="Y157" i="1"/>
  <c r="U157" i="1"/>
  <c r="Q157" i="1"/>
  <c r="W157" i="1"/>
  <c r="R157" i="1"/>
  <c r="Z157" i="1"/>
  <c r="T157" i="1"/>
  <c r="Y161" i="1"/>
  <c r="U161" i="1"/>
  <c r="Q161" i="1"/>
  <c r="AA161" i="1"/>
  <c r="V161" i="1"/>
  <c r="P161" i="1"/>
  <c r="X161" i="1"/>
  <c r="S161" i="1"/>
  <c r="X165" i="1"/>
  <c r="T165" i="1"/>
  <c r="P165" i="1"/>
  <c r="Y165" i="1"/>
  <c r="S165" i="1"/>
  <c r="AA165" i="1"/>
  <c r="V165" i="1"/>
  <c r="Q165" i="1"/>
  <c r="AA169" i="1"/>
  <c r="W169" i="1"/>
  <c r="S169" i="1"/>
  <c r="Z169" i="1"/>
  <c r="U169" i="1"/>
  <c r="P169" i="1"/>
  <c r="X169" i="1"/>
  <c r="R169" i="1"/>
  <c r="AA173" i="1"/>
  <c r="W173" i="1"/>
  <c r="S173" i="1"/>
  <c r="Y173" i="1"/>
  <c r="T173" i="1"/>
  <c r="V173" i="1"/>
  <c r="Q173" i="1"/>
  <c r="AA177" i="1"/>
  <c r="W177" i="1"/>
  <c r="S177" i="1"/>
  <c r="X177" i="1"/>
  <c r="R177" i="1"/>
  <c r="Z177" i="1"/>
  <c r="U177" i="1"/>
  <c r="P177" i="1"/>
  <c r="X181" i="1"/>
  <c r="T181" i="1"/>
  <c r="W181" i="1"/>
  <c r="R181" i="1"/>
  <c r="Z181" i="1"/>
  <c r="U181" i="1"/>
  <c r="P91" i="1"/>
  <c r="P185" i="1"/>
  <c r="T185" i="1"/>
  <c r="P189" i="1"/>
  <c r="T189" i="1"/>
  <c r="S193" i="1"/>
  <c r="W193" i="1"/>
  <c r="S197" i="1"/>
  <c r="W197" i="1"/>
  <c r="P201" i="1"/>
  <c r="U201" i="1"/>
  <c r="T205" i="1"/>
  <c r="R217" i="1"/>
  <c r="R225" i="1"/>
  <c r="R233" i="1"/>
  <c r="R241" i="1"/>
  <c r="R249" i="1"/>
  <c r="R257" i="1"/>
  <c r="R265" i="1"/>
  <c r="R273" i="1"/>
  <c r="R281" i="1"/>
  <c r="R289" i="1"/>
  <c r="R297" i="1"/>
  <c r="R305" i="1"/>
  <c r="Z201" i="1"/>
  <c r="V201" i="1"/>
  <c r="R201" i="1"/>
  <c r="Z205" i="1"/>
  <c r="V205" i="1"/>
  <c r="R205" i="1"/>
  <c r="X209" i="1"/>
  <c r="T209" i="1"/>
  <c r="P209" i="1"/>
  <c r="Z209" i="1"/>
  <c r="V209" i="1"/>
  <c r="R209" i="1"/>
  <c r="AA213" i="1"/>
  <c r="W213" i="1"/>
  <c r="S213" i="1"/>
  <c r="Y213" i="1"/>
  <c r="U213" i="1"/>
  <c r="Q213" i="1"/>
  <c r="AA217" i="1"/>
  <c r="W217" i="1"/>
  <c r="S217" i="1"/>
  <c r="Y217" i="1"/>
  <c r="U217" i="1"/>
  <c r="Q217" i="1"/>
  <c r="AA221" i="1"/>
  <c r="W221" i="1"/>
  <c r="S221" i="1"/>
  <c r="Y221" i="1"/>
  <c r="U221" i="1"/>
  <c r="Q221" i="1"/>
  <c r="AA225" i="1"/>
  <c r="W225" i="1"/>
  <c r="S225" i="1"/>
  <c r="Y225" i="1"/>
  <c r="U225" i="1"/>
  <c r="Q225" i="1"/>
  <c r="AA229" i="1"/>
  <c r="W229" i="1"/>
  <c r="S229" i="1"/>
  <c r="Y229" i="1"/>
  <c r="U229" i="1"/>
  <c r="Q229" i="1"/>
  <c r="AA233" i="1"/>
  <c r="W233" i="1"/>
  <c r="S233" i="1"/>
  <c r="Y233" i="1"/>
  <c r="U233" i="1"/>
  <c r="Q233" i="1"/>
  <c r="AA237" i="1"/>
  <c r="W237" i="1"/>
  <c r="S237" i="1"/>
  <c r="Y237" i="1"/>
  <c r="U237" i="1"/>
  <c r="Q237" i="1"/>
  <c r="AA241" i="1"/>
  <c r="W241" i="1"/>
  <c r="S241" i="1"/>
  <c r="Y241" i="1"/>
  <c r="U241" i="1"/>
  <c r="Q241" i="1"/>
  <c r="AA245" i="1"/>
  <c r="W245" i="1"/>
  <c r="S245" i="1"/>
  <c r="Y245" i="1"/>
  <c r="U245" i="1"/>
  <c r="Q245" i="1"/>
  <c r="AA249" i="1"/>
  <c r="W249" i="1"/>
  <c r="S249" i="1"/>
  <c r="Y249" i="1"/>
  <c r="U249" i="1"/>
  <c r="Q249" i="1"/>
  <c r="AA253" i="1"/>
  <c r="W253" i="1"/>
  <c r="S253" i="1"/>
  <c r="Y253" i="1"/>
  <c r="U253" i="1"/>
  <c r="Q253" i="1"/>
  <c r="AA257" i="1"/>
  <c r="W257" i="1"/>
  <c r="S257" i="1"/>
  <c r="Y257" i="1"/>
  <c r="U257" i="1"/>
  <c r="Q257" i="1"/>
  <c r="AA261" i="1"/>
  <c r="W261" i="1"/>
  <c r="S261" i="1"/>
  <c r="Y261" i="1"/>
  <c r="U261" i="1"/>
  <c r="Q261" i="1"/>
  <c r="AA265" i="1"/>
  <c r="W265" i="1"/>
  <c r="S265" i="1"/>
  <c r="Y265" i="1"/>
  <c r="U265" i="1"/>
  <c r="Q265" i="1"/>
  <c r="AA269" i="1"/>
  <c r="W269" i="1"/>
  <c r="S269" i="1"/>
  <c r="Y269" i="1"/>
  <c r="U269" i="1"/>
  <c r="Q269" i="1"/>
  <c r="AA273" i="1"/>
  <c r="W273" i="1"/>
  <c r="S273" i="1"/>
  <c r="Y273" i="1"/>
  <c r="U273" i="1"/>
  <c r="Q273" i="1"/>
  <c r="AA277" i="1"/>
  <c r="W277" i="1"/>
  <c r="S277" i="1"/>
  <c r="Y277" i="1"/>
  <c r="U277" i="1"/>
  <c r="Q277" i="1"/>
  <c r="AA281" i="1"/>
  <c r="W281" i="1"/>
  <c r="S281" i="1"/>
  <c r="Y281" i="1"/>
  <c r="U281" i="1"/>
  <c r="Q281" i="1"/>
  <c r="AA285" i="1"/>
  <c r="W285" i="1"/>
  <c r="S285" i="1"/>
  <c r="Y285" i="1"/>
  <c r="U285" i="1"/>
  <c r="Q285" i="1"/>
  <c r="AA289" i="1"/>
  <c r="W289" i="1"/>
  <c r="S289" i="1"/>
  <c r="Y289" i="1"/>
  <c r="U289" i="1"/>
  <c r="Q289" i="1"/>
  <c r="AA293" i="1"/>
  <c r="W293" i="1"/>
  <c r="S293" i="1"/>
  <c r="Y293" i="1"/>
  <c r="U293" i="1"/>
  <c r="Q293" i="1"/>
  <c r="AA297" i="1"/>
  <c r="W297" i="1"/>
  <c r="S297" i="1"/>
  <c r="Y297" i="1"/>
  <c r="U297" i="1"/>
  <c r="Q297" i="1"/>
  <c r="AA301" i="1"/>
  <c r="W301" i="1"/>
  <c r="S301" i="1"/>
  <c r="Y301" i="1"/>
  <c r="U301" i="1"/>
  <c r="Q301" i="1"/>
  <c r="AA305" i="1"/>
  <c r="W305" i="1"/>
  <c r="S305" i="1"/>
  <c r="Y305" i="1"/>
  <c r="U305" i="1"/>
  <c r="Q305" i="1"/>
  <c r="AA309" i="1"/>
  <c r="W309" i="1"/>
  <c r="S309" i="1"/>
  <c r="Y309" i="1"/>
  <c r="U309" i="1"/>
  <c r="Q309" i="1"/>
  <c r="T27" i="1"/>
  <c r="Y4" i="1"/>
  <c r="Z4" i="1"/>
  <c r="V4" i="1"/>
  <c r="R4" i="1"/>
  <c r="U4" i="1"/>
  <c r="Z16" i="1"/>
  <c r="V16" i="1"/>
  <c r="R16" i="1"/>
  <c r="Y16" i="1"/>
  <c r="U16" i="1"/>
  <c r="Q16" i="1"/>
  <c r="AA16" i="1"/>
  <c r="W16" i="1"/>
  <c r="S16" i="1"/>
  <c r="AA28" i="1"/>
  <c r="W28" i="1"/>
  <c r="S28" i="1"/>
  <c r="Z28" i="1"/>
  <c r="V28" i="1"/>
  <c r="R28" i="1"/>
  <c r="X28" i="1"/>
  <c r="T28" i="1"/>
  <c r="P28" i="1"/>
  <c r="Y40" i="1"/>
  <c r="U40" i="1"/>
  <c r="Q40" i="1"/>
  <c r="X40" i="1"/>
  <c r="T40" i="1"/>
  <c r="P40" i="1"/>
  <c r="Z40" i="1"/>
  <c r="V40" i="1"/>
  <c r="R40" i="1"/>
  <c r="Z52" i="1"/>
  <c r="V52" i="1"/>
  <c r="R52" i="1"/>
  <c r="Y52" i="1"/>
  <c r="U52" i="1"/>
  <c r="Q52" i="1"/>
  <c r="AA52" i="1"/>
  <c r="W52" i="1"/>
  <c r="S52" i="1"/>
  <c r="X64" i="1"/>
  <c r="T64" i="1"/>
  <c r="P64" i="1"/>
  <c r="AA64" i="1"/>
  <c r="W64" i="1"/>
  <c r="S64" i="1"/>
  <c r="Y64" i="1"/>
  <c r="U64" i="1"/>
  <c r="Q64" i="1"/>
  <c r="Z76" i="1"/>
  <c r="V76" i="1"/>
  <c r="R76" i="1"/>
  <c r="AA76" i="1"/>
  <c r="U76" i="1"/>
  <c r="P76" i="1"/>
  <c r="Y76" i="1"/>
  <c r="T76" i="1"/>
  <c r="W76" i="1"/>
  <c r="Q76" i="1"/>
  <c r="Y88" i="1"/>
  <c r="U88" i="1"/>
  <c r="Q88" i="1"/>
  <c r="AA88" i="1"/>
  <c r="V88" i="1"/>
  <c r="P88" i="1"/>
  <c r="Z88" i="1"/>
  <c r="T88" i="1"/>
  <c r="W88" i="1"/>
  <c r="R88" i="1"/>
  <c r="Y100" i="1"/>
  <c r="U100" i="1"/>
  <c r="Q100" i="1"/>
  <c r="X100" i="1"/>
  <c r="T100" i="1"/>
  <c r="P100" i="1"/>
  <c r="Z100" i="1"/>
  <c r="V100" i="1"/>
  <c r="R100" i="1"/>
  <c r="S100" i="1"/>
  <c r="W100" i="1"/>
  <c r="X112" i="1"/>
  <c r="T112" i="1"/>
  <c r="P112" i="1"/>
  <c r="AA112" i="1"/>
  <c r="W112" i="1"/>
  <c r="S112" i="1"/>
  <c r="Y112" i="1"/>
  <c r="U112" i="1"/>
  <c r="Q112" i="1"/>
  <c r="Z112" i="1"/>
  <c r="V112" i="1"/>
  <c r="X120" i="1"/>
  <c r="T120" i="1"/>
  <c r="P120" i="1"/>
  <c r="AA120" i="1"/>
  <c r="W120" i="1"/>
  <c r="S120" i="1"/>
  <c r="Y120" i="1"/>
  <c r="U120" i="1"/>
  <c r="Q120" i="1"/>
  <c r="R120" i="1"/>
  <c r="V120" i="1"/>
  <c r="AA132" i="1"/>
  <c r="W132" i="1"/>
  <c r="S132" i="1"/>
  <c r="Z132" i="1"/>
  <c r="V132" i="1"/>
  <c r="R132" i="1"/>
  <c r="X132" i="1"/>
  <c r="T132" i="1"/>
  <c r="P132" i="1"/>
  <c r="Y132" i="1"/>
  <c r="U132" i="1"/>
  <c r="AA140" i="1"/>
  <c r="W140" i="1"/>
  <c r="S140" i="1"/>
  <c r="Z140" i="1"/>
  <c r="V140" i="1"/>
  <c r="R140" i="1"/>
  <c r="X140" i="1"/>
  <c r="T140" i="1"/>
  <c r="P140" i="1"/>
  <c r="Q140" i="1"/>
  <c r="U140" i="1"/>
  <c r="Z152" i="1"/>
  <c r="V152" i="1"/>
  <c r="R152" i="1"/>
  <c r="Y152" i="1"/>
  <c r="T152" i="1"/>
  <c r="X152" i="1"/>
  <c r="S152" i="1"/>
  <c r="AA152" i="1"/>
  <c r="U152" i="1"/>
  <c r="P152" i="1"/>
  <c r="W152" i="1"/>
  <c r="Z164" i="1"/>
  <c r="V164" i="1"/>
  <c r="R164" i="1"/>
  <c r="AA164" i="1"/>
  <c r="U164" i="1"/>
  <c r="P164" i="1"/>
  <c r="Y164" i="1"/>
  <c r="T164" i="1"/>
  <c r="W164" i="1"/>
  <c r="Q164" i="1"/>
  <c r="S164" i="1"/>
  <c r="Y176" i="1"/>
  <c r="U176" i="1"/>
  <c r="Q176" i="1"/>
  <c r="AA176" i="1"/>
  <c r="V176" i="1"/>
  <c r="P176" i="1"/>
  <c r="Z176" i="1"/>
  <c r="T176" i="1"/>
  <c r="W176" i="1"/>
  <c r="R176" i="1"/>
  <c r="S176" i="1"/>
  <c r="Z188" i="1"/>
  <c r="V188" i="1"/>
  <c r="R188" i="1"/>
  <c r="X188" i="1"/>
  <c r="S188" i="1"/>
  <c r="W188" i="1"/>
  <c r="Q188" i="1"/>
  <c r="Y188" i="1"/>
  <c r="T188" i="1"/>
  <c r="AA188" i="1"/>
  <c r="U188" i="1"/>
  <c r="Y196" i="1"/>
  <c r="U196" i="1"/>
  <c r="Q196" i="1"/>
  <c r="Z196" i="1"/>
  <c r="T196" i="1"/>
  <c r="X196" i="1"/>
  <c r="S196" i="1"/>
  <c r="AA196" i="1"/>
  <c r="V196" i="1"/>
  <c r="P196" i="1"/>
  <c r="R196" i="1"/>
  <c r="W196" i="1"/>
  <c r="Y208" i="1"/>
  <c r="U208" i="1"/>
  <c r="Q208" i="1"/>
  <c r="AA208" i="1"/>
  <c r="V208" i="1"/>
  <c r="P208" i="1"/>
  <c r="Z208" i="1"/>
  <c r="T208" i="1"/>
  <c r="W208" i="1"/>
  <c r="R208" i="1"/>
  <c r="X208" i="1"/>
  <c r="S208" i="1"/>
  <c r="AA220" i="1"/>
  <c r="W220" i="1"/>
  <c r="S220" i="1"/>
  <c r="Z220" i="1"/>
  <c r="V220" i="1"/>
  <c r="R220" i="1"/>
  <c r="X220" i="1"/>
  <c r="T220" i="1"/>
  <c r="P220" i="1"/>
  <c r="Q220" i="1"/>
  <c r="U220" i="1"/>
  <c r="X232" i="1"/>
  <c r="S232" i="1"/>
  <c r="W232" i="1"/>
  <c r="R232" i="1"/>
  <c r="Z232" i="1"/>
  <c r="T232" i="1"/>
  <c r="P232" i="1"/>
  <c r="AA232" i="1"/>
  <c r="Q232" i="1"/>
  <c r="V232" i="1"/>
  <c r="Z244" i="1"/>
  <c r="R244" i="1"/>
  <c r="W244" i="1"/>
  <c r="AA244" i="1"/>
  <c r="S244" i="1"/>
  <c r="V244" i="1"/>
  <c r="X252" i="1"/>
  <c r="P252" i="1"/>
  <c r="U252" i="1"/>
  <c r="Y252" i="1"/>
  <c r="Q252" i="1"/>
  <c r="T252" i="1"/>
  <c r="AA264" i="1"/>
  <c r="S264" i="1"/>
  <c r="X264" i="1"/>
  <c r="P264" i="1"/>
  <c r="T264" i="1"/>
  <c r="W264" i="1"/>
  <c r="S276" i="1"/>
  <c r="T276" i="1"/>
  <c r="AA276" i="1"/>
  <c r="W288" i="1"/>
  <c r="V288" i="1"/>
  <c r="X296" i="1"/>
  <c r="Q296" i="1"/>
  <c r="Y296" i="1"/>
  <c r="P296" i="1"/>
  <c r="Z304" i="1"/>
  <c r="S304" i="1"/>
  <c r="AA304" i="1"/>
  <c r="R304" i="1"/>
  <c r="P4" i="1"/>
  <c r="R8" i="1"/>
  <c r="Q12" i="1"/>
  <c r="P16" i="1"/>
  <c r="W24" i="1"/>
  <c r="Q4" i="1"/>
  <c r="X4" i="1"/>
  <c r="T16" i="1"/>
  <c r="X20" i="1"/>
  <c r="U28" i="1"/>
  <c r="AA40" i="1"/>
  <c r="Z44" i="1"/>
  <c r="X52" i="1"/>
  <c r="X76" i="1"/>
  <c r="Z120" i="1"/>
  <c r="X176" i="1"/>
  <c r="P188" i="1"/>
  <c r="X8" i="1"/>
  <c r="P8" i="1"/>
  <c r="AA8" i="1"/>
  <c r="W8" i="1"/>
  <c r="S8" i="1"/>
  <c r="Y8" i="1"/>
  <c r="U8" i="1"/>
  <c r="Q8" i="1"/>
  <c r="T8" i="1"/>
  <c r="Y24" i="1"/>
  <c r="U24" i="1"/>
  <c r="Q24" i="1"/>
  <c r="X24" i="1"/>
  <c r="T24" i="1"/>
  <c r="P24" i="1"/>
  <c r="Z24" i="1"/>
  <c r="V24" i="1"/>
  <c r="R24" i="1"/>
  <c r="Y36" i="1"/>
  <c r="U36" i="1"/>
  <c r="Q36" i="1"/>
  <c r="X36" i="1"/>
  <c r="T36" i="1"/>
  <c r="P36" i="1"/>
  <c r="Z36" i="1"/>
  <c r="V36" i="1"/>
  <c r="R36" i="1"/>
  <c r="AA48" i="1"/>
  <c r="W48" i="1"/>
  <c r="S48" i="1"/>
  <c r="Z48" i="1"/>
  <c r="V48" i="1"/>
  <c r="R48" i="1"/>
  <c r="X48" i="1"/>
  <c r="T48" i="1"/>
  <c r="P48" i="1"/>
  <c r="Y60" i="1"/>
  <c r="U60" i="1"/>
  <c r="Q60" i="1"/>
  <c r="X60" i="1"/>
  <c r="T60" i="1"/>
  <c r="P60" i="1"/>
  <c r="Z60" i="1"/>
  <c r="V60" i="1"/>
  <c r="R60" i="1"/>
  <c r="AA72" i="1"/>
  <c r="W72" i="1"/>
  <c r="S72" i="1"/>
  <c r="X72" i="1"/>
  <c r="R72" i="1"/>
  <c r="V72" i="1"/>
  <c r="Q72" i="1"/>
  <c r="Y72" i="1"/>
  <c r="T72" i="1"/>
  <c r="Y84" i="1"/>
  <c r="U84" i="1"/>
  <c r="Q84" i="1"/>
  <c r="W84" i="1"/>
  <c r="R84" i="1"/>
  <c r="AA84" i="1"/>
  <c r="V84" i="1"/>
  <c r="P84" i="1"/>
  <c r="X84" i="1"/>
  <c r="S84" i="1"/>
  <c r="Y96" i="1"/>
  <c r="X96" i="1"/>
  <c r="Z96" i="1"/>
  <c r="V96" i="1"/>
  <c r="R96" i="1"/>
  <c r="T96" i="1"/>
  <c r="AA96" i="1"/>
  <c r="S96" i="1"/>
  <c r="U96" i="1"/>
  <c r="P96" i="1"/>
  <c r="X108" i="1"/>
  <c r="T108" i="1"/>
  <c r="P108" i="1"/>
  <c r="AA108" i="1"/>
  <c r="W108" i="1"/>
  <c r="S108" i="1"/>
  <c r="Y108" i="1"/>
  <c r="U108" i="1"/>
  <c r="Q108" i="1"/>
  <c r="V108" i="1"/>
  <c r="R108" i="1"/>
  <c r="Z108" i="1"/>
  <c r="AA124" i="1"/>
  <c r="W124" i="1"/>
  <c r="S124" i="1"/>
  <c r="Z124" i="1"/>
  <c r="V124" i="1"/>
  <c r="R124" i="1"/>
  <c r="X124" i="1"/>
  <c r="T124" i="1"/>
  <c r="P124" i="1"/>
  <c r="Q124" i="1"/>
  <c r="U124" i="1"/>
  <c r="AA136" i="1"/>
  <c r="W136" i="1"/>
  <c r="S136" i="1"/>
  <c r="Z136" i="1"/>
  <c r="V136" i="1"/>
  <c r="R136" i="1"/>
  <c r="X136" i="1"/>
  <c r="T136" i="1"/>
  <c r="P136" i="1"/>
  <c r="Y136" i="1"/>
  <c r="Q136" i="1"/>
  <c r="Z148" i="1"/>
  <c r="AA148" i="1"/>
  <c r="V148" i="1"/>
  <c r="R148" i="1"/>
  <c r="Y148" i="1"/>
  <c r="U148" i="1"/>
  <c r="Q148" i="1"/>
  <c r="W148" i="1"/>
  <c r="S148" i="1"/>
  <c r="T148" i="1"/>
  <c r="P148" i="1"/>
  <c r="X148" i="1"/>
  <c r="Z160" i="1"/>
  <c r="V160" i="1"/>
  <c r="R160" i="1"/>
  <c r="W160" i="1"/>
  <c r="Q160" i="1"/>
  <c r="AA160" i="1"/>
  <c r="U160" i="1"/>
  <c r="P160" i="1"/>
  <c r="X160" i="1"/>
  <c r="S160" i="1"/>
  <c r="Y160" i="1"/>
  <c r="T160" i="1"/>
  <c r="Y172" i="1"/>
  <c r="U172" i="1"/>
  <c r="Q172" i="1"/>
  <c r="W172" i="1"/>
  <c r="R172" i="1"/>
  <c r="AA172" i="1"/>
  <c r="V172" i="1"/>
  <c r="P172" i="1"/>
  <c r="X172" i="1"/>
  <c r="S172" i="1"/>
  <c r="Z172" i="1"/>
  <c r="T172" i="1"/>
  <c r="Z184" i="1"/>
  <c r="V184" i="1"/>
  <c r="R184" i="1"/>
  <c r="Y184" i="1"/>
  <c r="T184" i="1"/>
  <c r="X184" i="1"/>
  <c r="S184" i="1"/>
  <c r="AA184" i="1"/>
  <c r="U184" i="1"/>
  <c r="P184" i="1"/>
  <c r="Q184" i="1"/>
  <c r="W184" i="1"/>
  <c r="Y200" i="1"/>
  <c r="U200" i="1"/>
  <c r="Q200" i="1"/>
  <c r="X200" i="1"/>
  <c r="S200" i="1"/>
  <c r="W200" i="1"/>
  <c r="R200" i="1"/>
  <c r="Z200" i="1"/>
  <c r="T200" i="1"/>
  <c r="AA200" i="1"/>
  <c r="V200" i="1"/>
  <c r="Y212" i="1"/>
  <c r="U212" i="1"/>
  <c r="Q212" i="1"/>
  <c r="Z212" i="1"/>
  <c r="T212" i="1"/>
  <c r="X212" i="1"/>
  <c r="S212" i="1"/>
  <c r="AA212" i="1"/>
  <c r="V212" i="1"/>
  <c r="P212" i="1"/>
  <c r="R212" i="1"/>
  <c r="AA224" i="1"/>
  <c r="W224" i="1"/>
  <c r="S224" i="1"/>
  <c r="Z224" i="1"/>
  <c r="V224" i="1"/>
  <c r="R224" i="1"/>
  <c r="X224" i="1"/>
  <c r="T224" i="1"/>
  <c r="P224" i="1"/>
  <c r="U224" i="1"/>
  <c r="Q224" i="1"/>
  <c r="Y224" i="1"/>
  <c r="W236" i="1"/>
  <c r="Q236" i="1"/>
  <c r="AA236" i="1"/>
  <c r="U236" i="1"/>
  <c r="P236" i="1"/>
  <c r="X236" i="1"/>
  <c r="S236" i="1"/>
  <c r="T236" i="1"/>
  <c r="Y236" i="1"/>
  <c r="T248" i="1"/>
  <c r="AA248" i="1"/>
  <c r="S248" i="1"/>
  <c r="W248" i="1"/>
  <c r="P248" i="1"/>
  <c r="Z260" i="1"/>
  <c r="R260" i="1"/>
  <c r="W260" i="1"/>
  <c r="AA260" i="1"/>
  <c r="S260" i="1"/>
  <c r="V260" i="1"/>
  <c r="U272" i="1"/>
  <c r="AA272" i="1"/>
  <c r="Q272" i="1"/>
  <c r="V272" i="1"/>
  <c r="Z272" i="1"/>
  <c r="U280" i="1"/>
  <c r="T280" i="1"/>
  <c r="X292" i="1"/>
  <c r="W292" i="1"/>
  <c r="P292" i="1"/>
  <c r="Y300" i="1"/>
  <c r="R300" i="1"/>
  <c r="Z300" i="1"/>
  <c r="Q300" i="1"/>
  <c r="AA308" i="1"/>
  <c r="T308" i="1"/>
  <c r="S308" i="1"/>
  <c r="T4" i="1"/>
  <c r="S24" i="1"/>
  <c r="S40" i="1"/>
  <c r="Q48" i="1"/>
  <c r="P52" i="1"/>
  <c r="W60" i="1"/>
  <c r="V64" i="1"/>
  <c r="S88" i="1"/>
  <c r="W96" i="1"/>
  <c r="R112" i="1"/>
  <c r="Y124" i="1"/>
  <c r="AA12" i="1"/>
  <c r="W12" i="1"/>
  <c r="Z12" i="1"/>
  <c r="V12" i="1"/>
  <c r="R12" i="1"/>
  <c r="X12" i="1"/>
  <c r="T12" i="1"/>
  <c r="P12" i="1"/>
  <c r="S12" i="1"/>
  <c r="Z20" i="1"/>
  <c r="V20" i="1"/>
  <c r="R20" i="1"/>
  <c r="Y20" i="1"/>
  <c r="U20" i="1"/>
  <c r="Q20" i="1"/>
  <c r="AA20" i="1"/>
  <c r="W20" i="1"/>
  <c r="S20" i="1"/>
  <c r="Z32" i="1"/>
  <c r="V32" i="1"/>
  <c r="R32" i="1"/>
  <c r="Y32" i="1"/>
  <c r="U32" i="1"/>
  <c r="Q32" i="1"/>
  <c r="AA32" i="1"/>
  <c r="W32" i="1"/>
  <c r="S32" i="1"/>
  <c r="X44" i="1"/>
  <c r="T44" i="1"/>
  <c r="P44" i="1"/>
  <c r="AA44" i="1"/>
  <c r="W44" i="1"/>
  <c r="S44" i="1"/>
  <c r="Y44" i="1"/>
  <c r="U44" i="1"/>
  <c r="Q44" i="1"/>
  <c r="Z56" i="1"/>
  <c r="V56" i="1"/>
  <c r="R56" i="1"/>
  <c r="Y56" i="1"/>
  <c r="U56" i="1"/>
  <c r="Q56" i="1"/>
  <c r="AA56" i="1"/>
  <c r="W56" i="1"/>
  <c r="S56" i="1"/>
  <c r="AA68" i="1"/>
  <c r="W68" i="1"/>
  <c r="S68" i="1"/>
  <c r="Y68" i="1"/>
  <c r="T68" i="1"/>
  <c r="X68" i="1"/>
  <c r="R68" i="1"/>
  <c r="Z68" i="1"/>
  <c r="U68" i="1"/>
  <c r="P68" i="1"/>
  <c r="Z80" i="1"/>
  <c r="V80" i="1"/>
  <c r="R80" i="1"/>
  <c r="Y80" i="1"/>
  <c r="T80" i="1"/>
  <c r="X80" i="1"/>
  <c r="S80" i="1"/>
  <c r="AA80" i="1"/>
  <c r="U80" i="1"/>
  <c r="P80" i="1"/>
  <c r="AA92" i="1"/>
  <c r="W92" i="1"/>
  <c r="S92" i="1"/>
  <c r="V92" i="1"/>
  <c r="Q92" i="1"/>
  <c r="Z92" i="1"/>
  <c r="U92" i="1"/>
  <c r="P92" i="1"/>
  <c r="X92" i="1"/>
  <c r="R92" i="1"/>
  <c r="X104" i="1"/>
  <c r="T104" i="1"/>
  <c r="P104" i="1"/>
  <c r="AA104" i="1"/>
  <c r="W104" i="1"/>
  <c r="S104" i="1"/>
  <c r="Y104" i="1"/>
  <c r="U104" i="1"/>
  <c r="Q104" i="1"/>
  <c r="R104" i="1"/>
  <c r="V104" i="1"/>
  <c r="X116" i="1"/>
  <c r="T116" i="1"/>
  <c r="P116" i="1"/>
  <c r="AA116" i="1"/>
  <c r="W116" i="1"/>
  <c r="S116" i="1"/>
  <c r="Y116" i="1"/>
  <c r="U116" i="1"/>
  <c r="Q116" i="1"/>
  <c r="Z116" i="1"/>
  <c r="R116" i="1"/>
  <c r="AA128" i="1"/>
  <c r="W128" i="1"/>
  <c r="S128" i="1"/>
  <c r="Z128" i="1"/>
  <c r="V128" i="1"/>
  <c r="R128" i="1"/>
  <c r="X128" i="1"/>
  <c r="T128" i="1"/>
  <c r="P128" i="1"/>
  <c r="U128" i="1"/>
  <c r="Q128" i="1"/>
  <c r="Y128" i="1"/>
  <c r="AA144" i="1"/>
  <c r="W144" i="1"/>
  <c r="S144" i="1"/>
  <c r="Z144" i="1"/>
  <c r="V144" i="1"/>
  <c r="R144" i="1"/>
  <c r="X144" i="1"/>
  <c r="T144" i="1"/>
  <c r="P144" i="1"/>
  <c r="U144" i="1"/>
  <c r="Q144" i="1"/>
  <c r="Y144" i="1"/>
  <c r="Z156" i="1"/>
  <c r="V156" i="1"/>
  <c r="R156" i="1"/>
  <c r="X156" i="1"/>
  <c r="S156" i="1"/>
  <c r="W156" i="1"/>
  <c r="Q156" i="1"/>
  <c r="Y156" i="1"/>
  <c r="T156" i="1"/>
  <c r="P156" i="1"/>
  <c r="U156" i="1"/>
  <c r="Y168" i="1"/>
  <c r="U168" i="1"/>
  <c r="Q168" i="1"/>
  <c r="X168" i="1"/>
  <c r="S168" i="1"/>
  <c r="W168" i="1"/>
  <c r="R168" i="1"/>
  <c r="Z168" i="1"/>
  <c r="T168" i="1"/>
  <c r="P168" i="1"/>
  <c r="V168" i="1"/>
  <c r="Y180" i="1"/>
  <c r="U180" i="1"/>
  <c r="Q180" i="1"/>
  <c r="Z180" i="1"/>
  <c r="T180" i="1"/>
  <c r="X180" i="1"/>
  <c r="S180" i="1"/>
  <c r="AA180" i="1"/>
  <c r="V180" i="1"/>
  <c r="P180" i="1"/>
  <c r="W180" i="1"/>
  <c r="R180" i="1"/>
  <c r="Z192" i="1"/>
  <c r="V192" i="1"/>
  <c r="R192" i="1"/>
  <c r="W192" i="1"/>
  <c r="Q192" i="1"/>
  <c r="AA192" i="1"/>
  <c r="U192" i="1"/>
  <c r="P192" i="1"/>
  <c r="X192" i="1"/>
  <c r="S192" i="1"/>
  <c r="T192" i="1"/>
  <c r="Y204" i="1"/>
  <c r="U204" i="1"/>
  <c r="Q204" i="1"/>
  <c r="W204" i="1"/>
  <c r="R204" i="1"/>
  <c r="AA204" i="1"/>
  <c r="V204" i="1"/>
  <c r="P204" i="1"/>
  <c r="X204" i="1"/>
  <c r="S204" i="1"/>
  <c r="T204" i="1"/>
  <c r="X216" i="1"/>
  <c r="AA216" i="1"/>
  <c r="W216" i="1"/>
  <c r="S216" i="1"/>
  <c r="Y216" i="1"/>
  <c r="U216" i="1"/>
  <c r="Q216" i="1"/>
  <c r="T216" i="1"/>
  <c r="R216" i="1"/>
  <c r="V216" i="1"/>
  <c r="Z216" i="1"/>
  <c r="P216" i="1"/>
  <c r="AA228" i="1"/>
  <c r="W228" i="1"/>
  <c r="S228" i="1"/>
  <c r="Z228" i="1"/>
  <c r="V228" i="1"/>
  <c r="R228" i="1"/>
  <c r="X228" i="1"/>
  <c r="T228" i="1"/>
  <c r="P228" i="1"/>
  <c r="Y228" i="1"/>
  <c r="U228" i="1"/>
  <c r="Q228" i="1"/>
  <c r="U240" i="1"/>
  <c r="P240" i="1"/>
  <c r="Z240" i="1"/>
  <c r="T240" i="1"/>
  <c r="V240" i="1"/>
  <c r="Q240" i="1"/>
  <c r="Y240" i="1"/>
  <c r="R240" i="1"/>
  <c r="U256" i="1"/>
  <c r="Z256" i="1"/>
  <c r="R256" i="1"/>
  <c r="V256" i="1"/>
  <c r="Q256" i="1"/>
  <c r="Y256" i="1"/>
  <c r="U268" i="1"/>
  <c r="T268" i="1"/>
  <c r="X268" i="1"/>
  <c r="P268" i="1"/>
  <c r="Q268" i="1"/>
  <c r="Y268" i="1"/>
  <c r="U284" i="1"/>
  <c r="V284" i="1"/>
  <c r="W4" i="1"/>
  <c r="T20" i="1"/>
  <c r="Q28" i="1"/>
  <c r="P32" i="1"/>
  <c r="S36" i="1"/>
  <c r="W40" i="1"/>
  <c r="V44" i="1"/>
  <c r="U48" i="1"/>
  <c r="T52" i="1"/>
  <c r="X56" i="1"/>
  <c r="AA60" i="1"/>
  <c r="Z64" i="1"/>
  <c r="P72" i="1"/>
  <c r="S76" i="1"/>
  <c r="X88" i="1"/>
  <c r="Y92" i="1"/>
  <c r="AA100" i="1"/>
  <c r="V116" i="1"/>
  <c r="Q132" i="1"/>
  <c r="Q152" i="1"/>
  <c r="AA168" i="1"/>
  <c r="P200" i="1"/>
  <c r="Y220" i="1"/>
  <c r="U6" i="1"/>
  <c r="Y10" i="1"/>
  <c r="Q18" i="1"/>
  <c r="U22" i="1"/>
  <c r="Y26" i="1"/>
  <c r="X30" i="1"/>
  <c r="P38" i="1"/>
  <c r="T42" i="1"/>
  <c r="X46" i="1"/>
  <c r="P54" i="1"/>
  <c r="T58" i="1"/>
  <c r="X62" i="1"/>
  <c r="R70" i="1"/>
  <c r="AA74" i="1"/>
  <c r="X82" i="1"/>
  <c r="V90" i="1"/>
  <c r="Y94" i="1"/>
  <c r="Q130" i="1"/>
  <c r="U150" i="1"/>
  <c r="Q14" i="1"/>
  <c r="U18" i="1"/>
  <c r="P34" i="1"/>
  <c r="T38" i="1"/>
  <c r="X42" i="1"/>
  <c r="P50" i="1"/>
  <c r="T54" i="1"/>
  <c r="X58" i="1"/>
  <c r="P66" i="1"/>
  <c r="W70" i="1"/>
  <c r="T78" i="1"/>
  <c r="R86" i="1"/>
  <c r="AA90" i="1"/>
  <c r="R98" i="1"/>
  <c r="Q178" i="1"/>
  <c r="Y6" i="1"/>
  <c r="Y22" i="1"/>
  <c r="Q10" i="1"/>
  <c r="U14" i="1"/>
  <c r="Y18" i="1"/>
  <c r="Q26" i="1"/>
  <c r="P30" i="1"/>
  <c r="T34" i="1"/>
  <c r="X38" i="1"/>
  <c r="P46" i="1"/>
  <c r="T50" i="1"/>
  <c r="X54" i="1"/>
  <c r="P62" i="1"/>
  <c r="T66" i="1"/>
  <c r="Z78" i="1"/>
  <c r="U118" i="1"/>
  <c r="Q162" i="1"/>
  <c r="U2" i="1"/>
  <c r="Q2" i="1"/>
  <c r="Y2" i="1"/>
  <c r="Y74" i="1"/>
  <c r="U74" i="1"/>
  <c r="Q74" i="1"/>
  <c r="Y86" i="1"/>
  <c r="U86" i="1"/>
  <c r="Q86" i="1"/>
  <c r="X98" i="1"/>
  <c r="T98" i="1"/>
  <c r="P98" i="1"/>
  <c r="AA98" i="1"/>
  <c r="X114" i="1"/>
  <c r="T114" i="1"/>
  <c r="P114" i="1"/>
  <c r="AA114" i="1"/>
  <c r="W114" i="1"/>
  <c r="S114" i="1"/>
  <c r="Z114" i="1"/>
  <c r="V114" i="1"/>
  <c r="R114" i="1"/>
  <c r="X126" i="1"/>
  <c r="T126" i="1"/>
  <c r="P126" i="1"/>
  <c r="AA126" i="1"/>
  <c r="W126" i="1"/>
  <c r="S126" i="1"/>
  <c r="Z126" i="1"/>
  <c r="V126" i="1"/>
  <c r="R126" i="1"/>
  <c r="X134" i="1"/>
  <c r="T134" i="1"/>
  <c r="P134" i="1"/>
  <c r="AA134" i="1"/>
  <c r="W134" i="1"/>
  <c r="S134" i="1"/>
  <c r="Z134" i="1"/>
  <c r="V134" i="1"/>
  <c r="R134" i="1"/>
  <c r="X154" i="1"/>
  <c r="T154" i="1"/>
  <c r="P154" i="1"/>
  <c r="AA154" i="1"/>
  <c r="W154" i="1"/>
  <c r="S154" i="1"/>
  <c r="Z154" i="1"/>
  <c r="V154" i="1"/>
  <c r="R154" i="1"/>
  <c r="X166" i="1"/>
  <c r="T166" i="1"/>
  <c r="P166" i="1"/>
  <c r="AA166" i="1"/>
  <c r="W166" i="1"/>
  <c r="S166" i="1"/>
  <c r="Z166" i="1"/>
  <c r="V166" i="1"/>
  <c r="R166" i="1"/>
  <c r="X170" i="1"/>
  <c r="T170" i="1"/>
  <c r="P170" i="1"/>
  <c r="AA170" i="1"/>
  <c r="W170" i="1"/>
  <c r="S170" i="1"/>
  <c r="Z170" i="1"/>
  <c r="V170" i="1"/>
  <c r="R170" i="1"/>
  <c r="V2" i="1"/>
  <c r="V6" i="1"/>
  <c r="Z6" i="1"/>
  <c r="R10" i="1"/>
  <c r="V10" i="1"/>
  <c r="Z10" i="1"/>
  <c r="R14" i="1"/>
  <c r="V14" i="1"/>
  <c r="Z14" i="1"/>
  <c r="R18" i="1"/>
  <c r="V18" i="1"/>
  <c r="Z18" i="1"/>
  <c r="R22" i="1"/>
  <c r="V22" i="1"/>
  <c r="Z22" i="1"/>
  <c r="R26" i="1"/>
  <c r="V26" i="1"/>
  <c r="Z26" i="1"/>
  <c r="Q30" i="1"/>
  <c r="U30" i="1"/>
  <c r="Y30" i="1"/>
  <c r="Q34" i="1"/>
  <c r="U34" i="1"/>
  <c r="Y34" i="1"/>
  <c r="Q38" i="1"/>
  <c r="U38" i="1"/>
  <c r="Y38" i="1"/>
  <c r="Q42" i="1"/>
  <c r="U42" i="1"/>
  <c r="Y42" i="1"/>
  <c r="Q46" i="1"/>
  <c r="U46" i="1"/>
  <c r="Y46" i="1"/>
  <c r="Q50" i="1"/>
  <c r="U50" i="1"/>
  <c r="Y50" i="1"/>
  <c r="Q54" i="1"/>
  <c r="U54" i="1"/>
  <c r="Y54" i="1"/>
  <c r="Q58" i="1"/>
  <c r="U58" i="1"/>
  <c r="Y58" i="1"/>
  <c r="Q62" i="1"/>
  <c r="U62" i="1"/>
  <c r="Y62" i="1"/>
  <c r="Q66" i="1"/>
  <c r="U66" i="1"/>
  <c r="Z66" i="1"/>
  <c r="S70" i="1"/>
  <c r="R74" i="1"/>
  <c r="W74" i="1"/>
  <c r="P78" i="1"/>
  <c r="V78" i="1"/>
  <c r="AA78" i="1"/>
  <c r="T82" i="1"/>
  <c r="S86" i="1"/>
  <c r="X86" i="1"/>
  <c r="R90" i="1"/>
  <c r="W90" i="1"/>
  <c r="U94" i="1"/>
  <c r="S98" i="1"/>
  <c r="Y98" i="1"/>
  <c r="Q110" i="1"/>
  <c r="U114" i="1"/>
  <c r="Q126" i="1"/>
  <c r="U130" i="1"/>
  <c r="Y134" i="1"/>
  <c r="Q142" i="1"/>
  <c r="Q158" i="1"/>
  <c r="Y166" i="1"/>
  <c r="U178" i="1"/>
  <c r="Y70" i="1"/>
  <c r="U70" i="1"/>
  <c r="Q70" i="1"/>
  <c r="Y82" i="1"/>
  <c r="U82" i="1"/>
  <c r="Q82" i="1"/>
  <c r="X94" i="1"/>
  <c r="T94" i="1"/>
  <c r="P94" i="1"/>
  <c r="X106" i="1"/>
  <c r="T106" i="1"/>
  <c r="P106" i="1"/>
  <c r="AA106" i="1"/>
  <c r="W106" i="1"/>
  <c r="S106" i="1"/>
  <c r="Z106" i="1"/>
  <c r="V106" i="1"/>
  <c r="R106" i="1"/>
  <c r="X122" i="1"/>
  <c r="T122" i="1"/>
  <c r="P122" i="1"/>
  <c r="AA122" i="1"/>
  <c r="W122" i="1"/>
  <c r="S122" i="1"/>
  <c r="Z122" i="1"/>
  <c r="V122" i="1"/>
  <c r="R122" i="1"/>
  <c r="X138" i="1"/>
  <c r="T138" i="1"/>
  <c r="P138" i="1"/>
  <c r="AA138" i="1"/>
  <c r="W138" i="1"/>
  <c r="S138" i="1"/>
  <c r="Z138" i="1"/>
  <c r="V138" i="1"/>
  <c r="R138" i="1"/>
  <c r="X146" i="1"/>
  <c r="T146" i="1"/>
  <c r="P146" i="1"/>
  <c r="AA146" i="1"/>
  <c r="W146" i="1"/>
  <c r="S146" i="1"/>
  <c r="Z146" i="1"/>
  <c r="V146" i="1"/>
  <c r="R146" i="1"/>
  <c r="X162" i="1"/>
  <c r="T162" i="1"/>
  <c r="P162" i="1"/>
  <c r="AA162" i="1"/>
  <c r="W162" i="1"/>
  <c r="S162" i="1"/>
  <c r="Z162" i="1"/>
  <c r="V162" i="1"/>
  <c r="R162" i="1"/>
  <c r="X174" i="1"/>
  <c r="T174" i="1"/>
  <c r="P174" i="1"/>
  <c r="AA174" i="1"/>
  <c r="W174" i="1"/>
  <c r="S174" i="1"/>
  <c r="Z174" i="1"/>
  <c r="V174" i="1"/>
  <c r="R174" i="1"/>
  <c r="R2" i="1"/>
  <c r="R6" i="1"/>
  <c r="AA2" i="1"/>
  <c r="AA6" i="1"/>
  <c r="W10" i="1"/>
  <c r="S14" i="1"/>
  <c r="W14" i="1"/>
  <c r="S18" i="1"/>
  <c r="W18" i="1"/>
  <c r="AA18" i="1"/>
  <c r="S22" i="1"/>
  <c r="W22" i="1"/>
  <c r="AA22" i="1"/>
  <c r="S26" i="1"/>
  <c r="W26" i="1"/>
  <c r="AA26" i="1"/>
  <c r="R30" i="1"/>
  <c r="V30" i="1"/>
  <c r="Z30" i="1"/>
  <c r="R34" i="1"/>
  <c r="V34" i="1"/>
  <c r="Z34" i="1"/>
  <c r="R38" i="1"/>
  <c r="V38" i="1"/>
  <c r="Z38" i="1"/>
  <c r="R42" i="1"/>
  <c r="V42" i="1"/>
  <c r="Z42" i="1"/>
  <c r="R46" i="1"/>
  <c r="V46" i="1"/>
  <c r="Z46" i="1"/>
  <c r="R50" i="1"/>
  <c r="V50" i="1"/>
  <c r="Z50" i="1"/>
  <c r="R54" i="1"/>
  <c r="V54" i="1"/>
  <c r="Z54" i="1"/>
  <c r="R58" i="1"/>
  <c r="V58" i="1"/>
  <c r="Z58" i="1"/>
  <c r="R62" i="1"/>
  <c r="V62" i="1"/>
  <c r="Z62" i="1"/>
  <c r="R66" i="1"/>
  <c r="V66" i="1"/>
  <c r="AA66" i="1"/>
  <c r="T70" i="1"/>
  <c r="Z70" i="1"/>
  <c r="S74" i="1"/>
  <c r="X74" i="1"/>
  <c r="R78" i="1"/>
  <c r="P82" i="1"/>
  <c r="V82" i="1"/>
  <c r="AA82" i="1"/>
  <c r="T86" i="1"/>
  <c r="Z86" i="1"/>
  <c r="S90" i="1"/>
  <c r="Q94" i="1"/>
  <c r="V94" i="1"/>
  <c r="AA94" i="1"/>
  <c r="U98" i="1"/>
  <c r="Z98" i="1"/>
  <c r="Q106" i="1"/>
  <c r="Y114" i="1"/>
  <c r="Q122" i="1"/>
  <c r="U126" i="1"/>
  <c r="Q138" i="1"/>
  <c r="Y146" i="1"/>
  <c r="Q154" i="1"/>
  <c r="Y162" i="1"/>
  <c r="Q170" i="1"/>
  <c r="U174" i="1"/>
  <c r="Y78" i="1"/>
  <c r="U78" i="1"/>
  <c r="Q78" i="1"/>
  <c r="Y90" i="1"/>
  <c r="U90" i="1"/>
  <c r="Q90" i="1"/>
  <c r="X102" i="1"/>
  <c r="T102" i="1"/>
  <c r="P102" i="1"/>
  <c r="AA102" i="1"/>
  <c r="W102" i="1"/>
  <c r="S102" i="1"/>
  <c r="Z102" i="1"/>
  <c r="V102" i="1"/>
  <c r="R102" i="1"/>
  <c r="X110" i="1"/>
  <c r="T110" i="1"/>
  <c r="P110" i="1"/>
  <c r="AA110" i="1"/>
  <c r="W110" i="1"/>
  <c r="S110" i="1"/>
  <c r="Z110" i="1"/>
  <c r="V110" i="1"/>
  <c r="R110" i="1"/>
  <c r="X118" i="1"/>
  <c r="T118" i="1"/>
  <c r="P118" i="1"/>
  <c r="AA118" i="1"/>
  <c r="W118" i="1"/>
  <c r="S118" i="1"/>
  <c r="Z118" i="1"/>
  <c r="V118" i="1"/>
  <c r="R118" i="1"/>
  <c r="X130" i="1"/>
  <c r="T130" i="1"/>
  <c r="P130" i="1"/>
  <c r="AA130" i="1"/>
  <c r="W130" i="1"/>
  <c r="S130" i="1"/>
  <c r="Z130" i="1"/>
  <c r="V130" i="1"/>
  <c r="R130" i="1"/>
  <c r="X142" i="1"/>
  <c r="T142" i="1"/>
  <c r="P142" i="1"/>
  <c r="AA142" i="1"/>
  <c r="W142" i="1"/>
  <c r="S142" i="1"/>
  <c r="Z142" i="1"/>
  <c r="V142" i="1"/>
  <c r="R142" i="1"/>
  <c r="X150" i="1"/>
  <c r="T150" i="1"/>
  <c r="P150" i="1"/>
  <c r="AA150" i="1"/>
  <c r="W150" i="1"/>
  <c r="S150" i="1"/>
  <c r="Z150" i="1"/>
  <c r="V150" i="1"/>
  <c r="R150" i="1"/>
  <c r="X158" i="1"/>
  <c r="T158" i="1"/>
  <c r="P158" i="1"/>
  <c r="AA158" i="1"/>
  <c r="W158" i="1"/>
  <c r="S158" i="1"/>
  <c r="Z158" i="1"/>
  <c r="V158" i="1"/>
  <c r="R158" i="1"/>
  <c r="X178" i="1"/>
  <c r="T178" i="1"/>
  <c r="P178" i="1"/>
  <c r="AA178" i="1"/>
  <c r="W178" i="1"/>
  <c r="S178" i="1"/>
  <c r="Z178" i="1"/>
  <c r="V178" i="1"/>
  <c r="R178" i="1"/>
  <c r="Z2" i="1"/>
  <c r="S2" i="1"/>
  <c r="W2" i="1"/>
  <c r="S6" i="1"/>
  <c r="W6" i="1"/>
  <c r="S10" i="1"/>
  <c r="AA10" i="1"/>
  <c r="AA14" i="1"/>
  <c r="P2" i="1"/>
  <c r="T2" i="1"/>
  <c r="P6" i="1"/>
  <c r="T6" i="1"/>
  <c r="P10" i="1"/>
  <c r="T10" i="1"/>
  <c r="P14" i="1"/>
  <c r="T14" i="1"/>
  <c r="P18" i="1"/>
  <c r="T18" i="1"/>
  <c r="P22" i="1"/>
  <c r="T22" i="1"/>
  <c r="P26" i="1"/>
  <c r="T26" i="1"/>
  <c r="S30" i="1"/>
  <c r="W30" i="1"/>
  <c r="S34" i="1"/>
  <c r="W34" i="1"/>
  <c r="S38" i="1"/>
  <c r="W38" i="1"/>
  <c r="S42" i="1"/>
  <c r="W42" i="1"/>
  <c r="S46" i="1"/>
  <c r="W46" i="1"/>
  <c r="S50" i="1"/>
  <c r="W50" i="1"/>
  <c r="S54" i="1"/>
  <c r="W54" i="1"/>
  <c r="S58" i="1"/>
  <c r="W58" i="1"/>
  <c r="S62" i="1"/>
  <c r="W62" i="1"/>
  <c r="S66" i="1"/>
  <c r="W66" i="1"/>
  <c r="P70" i="1"/>
  <c r="V70" i="1"/>
  <c r="AA70" i="1"/>
  <c r="T74" i="1"/>
  <c r="Z74" i="1"/>
  <c r="S78" i="1"/>
  <c r="X78" i="1"/>
  <c r="R82" i="1"/>
  <c r="W82" i="1"/>
  <c r="P86" i="1"/>
  <c r="V86" i="1"/>
  <c r="AA86" i="1"/>
  <c r="T90" i="1"/>
  <c r="Z90" i="1"/>
  <c r="R94" i="1"/>
  <c r="W94" i="1"/>
  <c r="Q98" i="1"/>
  <c r="V98" i="1"/>
  <c r="Q102" i="1"/>
  <c r="U106" i="1"/>
  <c r="Y110" i="1"/>
  <c r="Q118" i="1"/>
  <c r="U122" i="1"/>
  <c r="Y126" i="1"/>
  <c r="Q134" i="1"/>
  <c r="U138" i="1"/>
  <c r="Y142" i="1"/>
  <c r="Q150" i="1"/>
  <c r="U154" i="1"/>
  <c r="Y158" i="1"/>
  <c r="Q166" i="1"/>
  <c r="U170" i="1"/>
  <c r="Y174" i="1"/>
  <c r="B440" i="1"/>
  <c r="P440" i="1" s="1"/>
  <c r="B444" i="1"/>
  <c r="Q444" i="1" s="1"/>
  <c r="S39" i="1"/>
  <c r="T115" i="1"/>
  <c r="R51" i="1"/>
  <c r="R155" i="1"/>
  <c r="V3" i="1"/>
  <c r="U15" i="1"/>
  <c r="R67" i="1"/>
  <c r="W7" i="1"/>
  <c r="V19" i="1"/>
  <c r="U31" i="1"/>
  <c r="T43" i="1"/>
  <c r="S55" i="1"/>
  <c r="W71" i="1"/>
  <c r="U95" i="1"/>
  <c r="T123" i="1"/>
  <c r="Q167" i="1"/>
  <c r="Y43" i="1"/>
  <c r="W55" i="1"/>
  <c r="Q79" i="1"/>
  <c r="AA99" i="1"/>
  <c r="F476" i="1"/>
  <c r="J476" i="1"/>
  <c r="P11" i="1"/>
  <c r="AA19" i="1"/>
  <c r="Z31" i="1"/>
  <c r="R3" i="1"/>
  <c r="Q15" i="1"/>
  <c r="P27" i="1"/>
  <c r="AA35" i="1"/>
  <c r="Z47" i="1"/>
  <c r="Y59" i="1"/>
  <c r="V83" i="1"/>
  <c r="U107" i="1"/>
  <c r="C476" i="1"/>
  <c r="G476" i="1"/>
  <c r="L476" i="1"/>
  <c r="H482" i="1"/>
  <c r="L482" i="1"/>
  <c r="Q63" i="1"/>
  <c r="V67" i="1"/>
  <c r="P75" i="1"/>
  <c r="U79" i="1"/>
  <c r="AA83" i="1"/>
  <c r="T91" i="1"/>
  <c r="Z95" i="1"/>
  <c r="S103" i="1"/>
  <c r="AA107" i="1"/>
  <c r="AA115" i="1"/>
  <c r="Z123" i="1"/>
  <c r="Q135" i="1"/>
  <c r="P147" i="1"/>
  <c r="AA3" i="1"/>
  <c r="T11" i="1"/>
  <c r="Z15" i="1"/>
  <c r="S23" i="1"/>
  <c r="R35" i="1"/>
  <c r="Q47" i="1"/>
  <c r="V51" i="1"/>
  <c r="P59" i="1"/>
  <c r="U63" i="1"/>
  <c r="AA67" i="1"/>
  <c r="T75" i="1"/>
  <c r="Z79" i="1"/>
  <c r="S87" i="1"/>
  <c r="Y91" i="1"/>
  <c r="R99" i="1"/>
  <c r="W103" i="1"/>
  <c r="U111" i="1"/>
  <c r="T119" i="1"/>
  <c r="S127" i="1"/>
  <c r="Z135" i="1"/>
  <c r="Y147" i="1"/>
  <c r="W159" i="1"/>
  <c r="AA175" i="1"/>
  <c r="S7" i="1"/>
  <c r="Y11" i="1"/>
  <c r="R19" i="1"/>
  <c r="W23" i="1"/>
  <c r="Q31" i="1"/>
  <c r="V35" i="1"/>
  <c r="P43" i="1"/>
  <c r="U47" i="1"/>
  <c r="AA51" i="1"/>
  <c r="T59" i="1"/>
  <c r="Z63" i="1"/>
  <c r="S71" i="1"/>
  <c r="Y75" i="1"/>
  <c r="R83" i="1"/>
  <c r="Q95" i="1"/>
  <c r="V99" i="1"/>
  <c r="AA111" i="1"/>
  <c r="Z127" i="1"/>
  <c r="V139" i="1"/>
  <c r="U151" i="1"/>
  <c r="B436" i="1"/>
  <c r="Z436" i="1" s="1"/>
  <c r="B441" i="1"/>
  <c r="Q441" i="1" s="1"/>
  <c r="B442" i="1"/>
  <c r="V442" i="1" s="1"/>
  <c r="X27" i="1"/>
  <c r="B438" i="1"/>
  <c r="Y438" i="1" s="1"/>
  <c r="X39" i="1"/>
  <c r="B439" i="1"/>
  <c r="U439" i="1" s="1"/>
  <c r="B443" i="1"/>
  <c r="Q443" i="1" s="1"/>
  <c r="X87" i="1"/>
  <c r="X107" i="1"/>
  <c r="W107" i="1"/>
  <c r="S107" i="1"/>
  <c r="X119" i="1"/>
  <c r="AA119" i="1"/>
  <c r="V119" i="1"/>
  <c r="R119" i="1"/>
  <c r="AA131" i="1"/>
  <c r="V131" i="1"/>
  <c r="R131" i="1"/>
  <c r="Z131" i="1"/>
  <c r="U131" i="1"/>
  <c r="Q131" i="1"/>
  <c r="X131" i="1"/>
  <c r="X143" i="1"/>
  <c r="Z143" i="1"/>
  <c r="U143" i="1"/>
  <c r="Q143" i="1"/>
  <c r="Y143" i="1"/>
  <c r="T143" i="1"/>
  <c r="P143" i="1"/>
  <c r="X155" i="1"/>
  <c r="Y155" i="1"/>
  <c r="T155" i="1"/>
  <c r="P155" i="1"/>
  <c r="W155" i="1"/>
  <c r="S155" i="1"/>
  <c r="AA163" i="1"/>
  <c r="V163" i="1"/>
  <c r="R163" i="1"/>
  <c r="Z163" i="1"/>
  <c r="U163" i="1"/>
  <c r="Q163" i="1"/>
  <c r="X163" i="1"/>
  <c r="X171" i="1"/>
  <c r="B450" i="1"/>
  <c r="V450" i="1" s="1"/>
  <c r="Y171" i="1"/>
  <c r="T171" i="1"/>
  <c r="P171" i="1"/>
  <c r="W171" i="1"/>
  <c r="S171" i="1"/>
  <c r="AA171" i="1"/>
  <c r="V171" i="1"/>
  <c r="R171" i="1"/>
  <c r="X179" i="1"/>
  <c r="AA179" i="1"/>
  <c r="V179" i="1"/>
  <c r="R179" i="1"/>
  <c r="Z179" i="1"/>
  <c r="U179" i="1"/>
  <c r="Q179" i="1"/>
  <c r="Y179" i="1"/>
  <c r="T179" i="1"/>
  <c r="P179" i="1"/>
  <c r="B451" i="1"/>
  <c r="AA451" i="1" s="1"/>
  <c r="W183" i="1"/>
  <c r="S183" i="1"/>
  <c r="AA183" i="1"/>
  <c r="V183" i="1"/>
  <c r="R183" i="1"/>
  <c r="Z183" i="1"/>
  <c r="U183" i="1"/>
  <c r="Q183" i="1"/>
  <c r="X187" i="1"/>
  <c r="Y187" i="1"/>
  <c r="T187" i="1"/>
  <c r="P187" i="1"/>
  <c r="W187" i="1"/>
  <c r="S187" i="1"/>
  <c r="AA187" i="1"/>
  <c r="V187" i="1"/>
  <c r="R187" i="1"/>
  <c r="X191" i="1"/>
  <c r="Z191" i="1"/>
  <c r="U191" i="1"/>
  <c r="Q191" i="1"/>
  <c r="Y191" i="1"/>
  <c r="T191" i="1"/>
  <c r="P191" i="1"/>
  <c r="W191" i="1"/>
  <c r="S191" i="1"/>
  <c r="AA195" i="1"/>
  <c r="V195" i="1"/>
  <c r="R195" i="1"/>
  <c r="B452" i="1"/>
  <c r="Y452" i="1" s="1"/>
  <c r="Z195" i="1"/>
  <c r="U195" i="1"/>
  <c r="Q195" i="1"/>
  <c r="Y195" i="1"/>
  <c r="T195" i="1"/>
  <c r="P195" i="1"/>
  <c r="X199" i="1"/>
  <c r="W199" i="1"/>
  <c r="S199" i="1"/>
  <c r="AA199" i="1"/>
  <c r="V199" i="1"/>
  <c r="R199" i="1"/>
  <c r="Z199" i="1"/>
  <c r="U199" i="1"/>
  <c r="Q199" i="1"/>
  <c r="X203" i="1"/>
  <c r="Y203" i="1"/>
  <c r="T203" i="1"/>
  <c r="P203" i="1"/>
  <c r="W203" i="1"/>
  <c r="S203" i="1"/>
  <c r="AA203" i="1"/>
  <c r="V203" i="1"/>
  <c r="R203" i="1"/>
  <c r="B453" i="1"/>
  <c r="V453" i="1" s="1"/>
  <c r="X207" i="1"/>
  <c r="Z207" i="1"/>
  <c r="U207" i="1"/>
  <c r="Q207" i="1"/>
  <c r="Y207" i="1"/>
  <c r="T207" i="1"/>
  <c r="P207" i="1"/>
  <c r="W207" i="1"/>
  <c r="S207" i="1"/>
  <c r="AA211" i="1"/>
  <c r="V211" i="1"/>
  <c r="R211" i="1"/>
  <c r="Z211" i="1"/>
  <c r="U211" i="1"/>
  <c r="Q211" i="1"/>
  <c r="X211" i="1"/>
  <c r="Y211" i="1"/>
  <c r="T211" i="1"/>
  <c r="P211" i="1"/>
  <c r="X215" i="1"/>
  <c r="W215" i="1"/>
  <c r="S215" i="1"/>
  <c r="AA215" i="1"/>
  <c r="V215" i="1"/>
  <c r="R215" i="1"/>
  <c r="Z215" i="1"/>
  <c r="U215" i="1"/>
  <c r="Q215" i="1"/>
  <c r="X219" i="1"/>
  <c r="B454" i="1"/>
  <c r="AA454" i="1" s="1"/>
  <c r="Y219" i="1"/>
  <c r="T219" i="1"/>
  <c r="P219" i="1"/>
  <c r="W219" i="1"/>
  <c r="S219" i="1"/>
  <c r="AA219" i="1"/>
  <c r="V219" i="1"/>
  <c r="R219" i="1"/>
  <c r="Z223" i="1"/>
  <c r="U223" i="1"/>
  <c r="Q223" i="1"/>
  <c r="X223" i="1"/>
  <c r="Y223" i="1"/>
  <c r="T223" i="1"/>
  <c r="P223" i="1"/>
  <c r="W223" i="1"/>
  <c r="S223" i="1"/>
  <c r="X227" i="1"/>
  <c r="AA227" i="1"/>
  <c r="V227" i="1"/>
  <c r="R227" i="1"/>
  <c r="Z227" i="1"/>
  <c r="U227" i="1"/>
  <c r="Q227" i="1"/>
  <c r="Y227" i="1"/>
  <c r="T227" i="1"/>
  <c r="P227" i="1"/>
  <c r="B455" i="1"/>
  <c r="R455" i="1" s="1"/>
  <c r="W231" i="1"/>
  <c r="S231" i="1"/>
  <c r="AA231" i="1"/>
  <c r="V231" i="1"/>
  <c r="R231" i="1"/>
  <c r="Z231" i="1"/>
  <c r="U231" i="1"/>
  <c r="Q231" i="1"/>
  <c r="X235" i="1"/>
  <c r="Z235" i="1"/>
  <c r="U235" i="1"/>
  <c r="Q235" i="1"/>
  <c r="Y235" i="1"/>
  <c r="S235" i="1"/>
  <c r="W235" i="1"/>
  <c r="R235" i="1"/>
  <c r="V235" i="1"/>
  <c r="P235" i="1"/>
  <c r="AA239" i="1"/>
  <c r="V239" i="1"/>
  <c r="R239" i="1"/>
  <c r="W239" i="1"/>
  <c r="Q239" i="1"/>
  <c r="U239" i="1"/>
  <c r="P239" i="1"/>
  <c r="Z239" i="1"/>
  <c r="T239" i="1"/>
  <c r="Y243" i="1"/>
  <c r="T243" i="1"/>
  <c r="P243" i="1"/>
  <c r="B456" i="1"/>
  <c r="P456" i="1" s="1"/>
  <c r="W243" i="1"/>
  <c r="S243" i="1"/>
  <c r="AA243" i="1"/>
  <c r="R243" i="1"/>
  <c r="Z243" i="1"/>
  <c r="Q243" i="1"/>
  <c r="V243" i="1"/>
  <c r="X247" i="1"/>
  <c r="Z247" i="1"/>
  <c r="U247" i="1"/>
  <c r="Q247" i="1"/>
  <c r="Y247" i="1"/>
  <c r="T247" i="1"/>
  <c r="P247" i="1"/>
  <c r="S247" i="1"/>
  <c r="AA247" i="1"/>
  <c r="R247" i="1"/>
  <c r="W247" i="1"/>
  <c r="X251" i="1"/>
  <c r="AA251" i="1"/>
  <c r="V251" i="1"/>
  <c r="R251" i="1"/>
  <c r="Z251" i="1"/>
  <c r="U251" i="1"/>
  <c r="Q251" i="1"/>
  <c r="T251" i="1"/>
  <c r="S251" i="1"/>
  <c r="Y251" i="1"/>
  <c r="P251" i="1"/>
  <c r="W255" i="1"/>
  <c r="S255" i="1"/>
  <c r="X255" i="1"/>
  <c r="AA255" i="1"/>
  <c r="V255" i="1"/>
  <c r="R255" i="1"/>
  <c r="U255" i="1"/>
  <c r="B457" i="1"/>
  <c r="Y457" i="1" s="1"/>
  <c r="T255" i="1"/>
  <c r="Z255" i="1"/>
  <c r="Q255" i="1"/>
  <c r="X259" i="1"/>
  <c r="Y259" i="1"/>
  <c r="T259" i="1"/>
  <c r="P259" i="1"/>
  <c r="W259" i="1"/>
  <c r="S259" i="1"/>
  <c r="V259" i="1"/>
  <c r="U259" i="1"/>
  <c r="AA259" i="1"/>
  <c r="R259" i="1"/>
  <c r="X263" i="1"/>
  <c r="Z263" i="1"/>
  <c r="U263" i="1"/>
  <c r="Q263" i="1"/>
  <c r="Y263" i="1"/>
  <c r="T263" i="1"/>
  <c r="P263" i="1"/>
  <c r="W263" i="1"/>
  <c r="V263" i="1"/>
  <c r="S263" i="1"/>
  <c r="X267" i="1"/>
  <c r="AA267" i="1"/>
  <c r="V267" i="1"/>
  <c r="R267" i="1"/>
  <c r="Z267" i="1"/>
  <c r="U267" i="1"/>
  <c r="Q267" i="1"/>
  <c r="Y267" i="1"/>
  <c r="P267" i="1"/>
  <c r="B458" i="1"/>
  <c r="T458" i="1" s="1"/>
  <c r="W267" i="1"/>
  <c r="T267" i="1"/>
  <c r="W271" i="1"/>
  <c r="S271" i="1"/>
  <c r="Z271" i="1"/>
  <c r="T271" i="1"/>
  <c r="Y271" i="1"/>
  <c r="R271" i="1"/>
  <c r="Q271" i="1"/>
  <c r="X271" i="1"/>
  <c r="AA271" i="1"/>
  <c r="P271" i="1"/>
  <c r="V271" i="1"/>
  <c r="Z275" i="1"/>
  <c r="U275" i="1"/>
  <c r="Q275" i="1"/>
  <c r="Y275" i="1"/>
  <c r="T275" i="1"/>
  <c r="P275" i="1"/>
  <c r="S275" i="1"/>
  <c r="AA275" i="1"/>
  <c r="R275" i="1"/>
  <c r="X275" i="1"/>
  <c r="W275" i="1"/>
  <c r="B459" i="1"/>
  <c r="Z459" i="1" s="1"/>
  <c r="AA279" i="1"/>
  <c r="V279" i="1"/>
  <c r="R279" i="1"/>
  <c r="Z279" i="1"/>
  <c r="U279" i="1"/>
  <c r="Q279" i="1"/>
  <c r="T279" i="1"/>
  <c r="S279" i="1"/>
  <c r="Y279" i="1"/>
  <c r="W279" i="1"/>
  <c r="P279" i="1"/>
  <c r="X283" i="1"/>
  <c r="W283" i="1"/>
  <c r="S283" i="1"/>
  <c r="AA283" i="1"/>
  <c r="V283" i="1"/>
  <c r="R283" i="1"/>
  <c r="U283" i="1"/>
  <c r="T283" i="1"/>
  <c r="Q283" i="1"/>
  <c r="P283" i="1"/>
  <c r="Z283" i="1"/>
  <c r="Y287" i="1"/>
  <c r="T287" i="1"/>
  <c r="P287" i="1"/>
  <c r="W287" i="1"/>
  <c r="S287" i="1"/>
  <c r="X287" i="1"/>
  <c r="V287" i="1"/>
  <c r="U287" i="1"/>
  <c r="AA287" i="1"/>
  <c r="Z287" i="1"/>
  <c r="R287" i="1"/>
  <c r="Z291" i="1"/>
  <c r="U291" i="1"/>
  <c r="Q291" i="1"/>
  <c r="B460" i="1"/>
  <c r="Y291" i="1"/>
  <c r="T291" i="1"/>
  <c r="P291" i="1"/>
  <c r="W291" i="1"/>
  <c r="V291" i="1"/>
  <c r="S291" i="1"/>
  <c r="R291" i="1"/>
  <c r="AA295" i="1"/>
  <c r="V295" i="1"/>
  <c r="R295" i="1"/>
  <c r="X295" i="1"/>
  <c r="Z295" i="1"/>
  <c r="U295" i="1"/>
  <c r="Q295" i="1"/>
  <c r="Y295" i="1"/>
  <c r="P295" i="1"/>
  <c r="W295" i="1"/>
  <c r="T295" i="1"/>
  <c r="X299" i="1"/>
  <c r="W299" i="1"/>
  <c r="S299" i="1"/>
  <c r="AA299" i="1"/>
  <c r="V299" i="1"/>
  <c r="R299" i="1"/>
  <c r="Z299" i="1"/>
  <c r="Q299" i="1"/>
  <c r="Y299" i="1"/>
  <c r="P299" i="1"/>
  <c r="U299" i="1"/>
  <c r="T299" i="1"/>
  <c r="AA311" i="1"/>
  <c r="V311" i="1"/>
  <c r="R311" i="1"/>
  <c r="X311" i="1"/>
  <c r="Z311" i="1"/>
  <c r="U311" i="1"/>
  <c r="Q311" i="1"/>
  <c r="T311" i="1"/>
  <c r="S311" i="1"/>
  <c r="P311" i="1"/>
  <c r="Y311" i="1"/>
  <c r="S3" i="1"/>
  <c r="W3" i="1"/>
  <c r="P7" i="1"/>
  <c r="T7" i="1"/>
  <c r="Y7" i="1"/>
  <c r="Q11" i="1"/>
  <c r="U11" i="1"/>
  <c r="Z11" i="1"/>
  <c r="R15" i="1"/>
  <c r="V15" i="1"/>
  <c r="AA15" i="1"/>
  <c r="S19" i="1"/>
  <c r="W19" i="1"/>
  <c r="P23" i="1"/>
  <c r="T23" i="1"/>
  <c r="Y23" i="1"/>
  <c r="Q27" i="1"/>
  <c r="U27" i="1"/>
  <c r="Z27" i="1"/>
  <c r="R31" i="1"/>
  <c r="V31" i="1"/>
  <c r="AA31" i="1"/>
  <c r="S35" i="1"/>
  <c r="W35" i="1"/>
  <c r="P39" i="1"/>
  <c r="T39" i="1"/>
  <c r="Y39" i="1"/>
  <c r="Q43" i="1"/>
  <c r="U43" i="1"/>
  <c r="Z43" i="1"/>
  <c r="R47" i="1"/>
  <c r="V47" i="1"/>
  <c r="AA47" i="1"/>
  <c r="S51" i="1"/>
  <c r="W51" i="1"/>
  <c r="P55" i="1"/>
  <c r="T55" i="1"/>
  <c r="Y55" i="1"/>
  <c r="Q59" i="1"/>
  <c r="U59" i="1"/>
  <c r="Z59" i="1"/>
  <c r="R63" i="1"/>
  <c r="V63" i="1"/>
  <c r="AA63" i="1"/>
  <c r="S67" i="1"/>
  <c r="W67" i="1"/>
  <c r="P71" i="1"/>
  <c r="T71" i="1"/>
  <c r="Y71" i="1"/>
  <c r="Q75" i="1"/>
  <c r="U75" i="1"/>
  <c r="Z75" i="1"/>
  <c r="R79" i="1"/>
  <c r="V79" i="1"/>
  <c r="AA79" i="1"/>
  <c r="S83" i="1"/>
  <c r="W83" i="1"/>
  <c r="P87" i="1"/>
  <c r="T87" i="1"/>
  <c r="Y87" i="1"/>
  <c r="Q91" i="1"/>
  <c r="U91" i="1"/>
  <c r="Z91" i="1"/>
  <c r="R95" i="1"/>
  <c r="V95" i="1"/>
  <c r="AA95" i="1"/>
  <c r="S99" i="1"/>
  <c r="W99" i="1"/>
  <c r="P103" i="1"/>
  <c r="T103" i="1"/>
  <c r="Y103" i="1"/>
  <c r="Q107" i="1"/>
  <c r="V107" i="1"/>
  <c r="Q111" i="1"/>
  <c r="P115" i="1"/>
  <c r="V115" i="1"/>
  <c r="P119" i="1"/>
  <c r="U119" i="1"/>
  <c r="P123" i="1"/>
  <c r="U123" i="1"/>
  <c r="U127" i="1"/>
  <c r="AA127" i="1"/>
  <c r="W131" i="1"/>
  <c r="Q139" i="1"/>
  <c r="Z139" i="1"/>
  <c r="V143" i="1"/>
  <c r="P151" i="1"/>
  <c r="Y151" i="1"/>
  <c r="U155" i="1"/>
  <c r="R159" i="1"/>
  <c r="AA159" i="1"/>
  <c r="W163" i="1"/>
  <c r="Z171" i="1"/>
  <c r="S179" i="1"/>
  <c r="Y183" i="1"/>
  <c r="R191" i="1"/>
  <c r="W195" i="1"/>
  <c r="Q203" i="1"/>
  <c r="V207" i="1"/>
  <c r="P215" i="1"/>
  <c r="U219" i="1"/>
  <c r="AA223" i="1"/>
  <c r="T231" i="1"/>
  <c r="T235" i="1"/>
  <c r="Y239" i="1"/>
  <c r="V247" i="1"/>
  <c r="Q287" i="1"/>
  <c r="W311" i="1"/>
  <c r="B445" i="1"/>
  <c r="T445" i="1" s="1"/>
  <c r="Y111" i="1"/>
  <c r="T111" i="1"/>
  <c r="P111" i="1"/>
  <c r="X123" i="1"/>
  <c r="B446" i="1"/>
  <c r="R446" i="1" s="1"/>
  <c r="W123" i="1"/>
  <c r="S123" i="1"/>
  <c r="B447" i="1"/>
  <c r="P447" i="1" s="1"/>
  <c r="W135" i="1"/>
  <c r="S135" i="1"/>
  <c r="AA135" i="1"/>
  <c r="V135" i="1"/>
  <c r="R135" i="1"/>
  <c r="B448" i="1"/>
  <c r="Z448" i="1" s="1"/>
  <c r="AA147" i="1"/>
  <c r="V147" i="1"/>
  <c r="R147" i="1"/>
  <c r="Z147" i="1"/>
  <c r="U147" i="1"/>
  <c r="Q147" i="1"/>
  <c r="X167" i="1"/>
  <c r="W167" i="1"/>
  <c r="S167" i="1"/>
  <c r="AA167" i="1"/>
  <c r="V167" i="1"/>
  <c r="R167" i="1"/>
  <c r="Z167" i="1"/>
  <c r="U167" i="1"/>
  <c r="Y303" i="1"/>
  <c r="T303" i="1"/>
  <c r="P303" i="1"/>
  <c r="W303" i="1"/>
  <c r="S303" i="1"/>
  <c r="AA303" i="1"/>
  <c r="R303" i="1"/>
  <c r="Z303" i="1"/>
  <c r="Q303" i="1"/>
  <c r="B461" i="1"/>
  <c r="U461" i="1" s="1"/>
  <c r="V303" i="1"/>
  <c r="P3" i="1"/>
  <c r="Q7" i="1"/>
  <c r="R11" i="1"/>
  <c r="AA11" i="1"/>
  <c r="T19" i="1"/>
  <c r="Y19" i="1"/>
  <c r="Q23" i="1"/>
  <c r="Z23" i="1"/>
  <c r="V27" i="1"/>
  <c r="W31" i="1"/>
  <c r="P35" i="1"/>
  <c r="Y35" i="1"/>
  <c r="Q39" i="1"/>
  <c r="Z39" i="1"/>
  <c r="R43" i="1"/>
  <c r="V43" i="1"/>
  <c r="AA43" i="1"/>
  <c r="S47" i="1"/>
  <c r="W47" i="1"/>
  <c r="P51" i="1"/>
  <c r="T51" i="1"/>
  <c r="Y51" i="1"/>
  <c r="Q55" i="1"/>
  <c r="U55" i="1"/>
  <c r="Z55" i="1"/>
  <c r="R59" i="1"/>
  <c r="V59" i="1"/>
  <c r="AA59" i="1"/>
  <c r="S63" i="1"/>
  <c r="W63" i="1"/>
  <c r="P67" i="1"/>
  <c r="T67" i="1"/>
  <c r="Y67" i="1"/>
  <c r="Q71" i="1"/>
  <c r="U71" i="1"/>
  <c r="Z71" i="1"/>
  <c r="R75" i="1"/>
  <c r="V75" i="1"/>
  <c r="AA75" i="1"/>
  <c r="S79" i="1"/>
  <c r="W79" i="1"/>
  <c r="P83" i="1"/>
  <c r="T83" i="1"/>
  <c r="Y83" i="1"/>
  <c r="Q87" i="1"/>
  <c r="U87" i="1"/>
  <c r="Z87" i="1"/>
  <c r="R91" i="1"/>
  <c r="V91" i="1"/>
  <c r="AA91" i="1"/>
  <c r="S95" i="1"/>
  <c r="W95" i="1"/>
  <c r="P99" i="1"/>
  <c r="T99" i="1"/>
  <c r="Y99" i="1"/>
  <c r="Q103" i="1"/>
  <c r="U103" i="1"/>
  <c r="Z103" i="1"/>
  <c r="R107" i="1"/>
  <c r="Y107" i="1"/>
  <c r="R111" i="1"/>
  <c r="W111" i="1"/>
  <c r="R115" i="1"/>
  <c r="Q119" i="1"/>
  <c r="W119" i="1"/>
  <c r="Q123" i="1"/>
  <c r="V123" i="1"/>
  <c r="Q127" i="1"/>
  <c r="P131" i="1"/>
  <c r="Y131" i="1"/>
  <c r="U135" i="1"/>
  <c r="R139" i="1"/>
  <c r="W143" i="1"/>
  <c r="T147" i="1"/>
  <c r="Q151" i="1"/>
  <c r="V155" i="1"/>
  <c r="S159" i="1"/>
  <c r="P163" i="1"/>
  <c r="Y163" i="1"/>
  <c r="Y167" i="1"/>
  <c r="W179" i="1"/>
  <c r="Q187" i="1"/>
  <c r="V191" i="1"/>
  <c r="P199" i="1"/>
  <c r="U203" i="1"/>
  <c r="AA207" i="1"/>
  <c r="T215" i="1"/>
  <c r="Z219" i="1"/>
  <c r="S227" i="1"/>
  <c r="Y231" i="1"/>
  <c r="AA235" i="1"/>
  <c r="U243" i="1"/>
  <c r="U271" i="1"/>
  <c r="Y283" i="1"/>
  <c r="X239" i="1"/>
  <c r="B437" i="1"/>
  <c r="W437" i="1" s="1"/>
  <c r="X15" i="1"/>
  <c r="X115" i="1"/>
  <c r="Z115" i="1"/>
  <c r="U115" i="1"/>
  <c r="Q115" i="1"/>
  <c r="X127" i="1"/>
  <c r="Y127" i="1"/>
  <c r="T127" i="1"/>
  <c r="P127" i="1"/>
  <c r="X139" i="1"/>
  <c r="Y139" i="1"/>
  <c r="T139" i="1"/>
  <c r="P139" i="1"/>
  <c r="W139" i="1"/>
  <c r="S139" i="1"/>
  <c r="X151" i="1"/>
  <c r="W151" i="1"/>
  <c r="S151" i="1"/>
  <c r="AA151" i="1"/>
  <c r="V151" i="1"/>
  <c r="R151" i="1"/>
  <c r="B449" i="1"/>
  <c r="AA449" i="1" s="1"/>
  <c r="Z159" i="1"/>
  <c r="U159" i="1"/>
  <c r="Q159" i="1"/>
  <c r="Y159" i="1"/>
  <c r="T159" i="1"/>
  <c r="P159" i="1"/>
  <c r="X175" i="1"/>
  <c r="Z175" i="1"/>
  <c r="U175" i="1"/>
  <c r="Q175" i="1"/>
  <c r="Y175" i="1"/>
  <c r="T175" i="1"/>
  <c r="P175" i="1"/>
  <c r="W175" i="1"/>
  <c r="S175" i="1"/>
  <c r="Z307" i="1"/>
  <c r="U307" i="1"/>
  <c r="Q307" i="1"/>
  <c r="Y307" i="1"/>
  <c r="T307" i="1"/>
  <c r="P307" i="1"/>
  <c r="S307" i="1"/>
  <c r="X307" i="1"/>
  <c r="AA307" i="1"/>
  <c r="R307" i="1"/>
  <c r="W307" i="1"/>
  <c r="V307" i="1"/>
  <c r="T3" i="1"/>
  <c r="Y3" i="1"/>
  <c r="U7" i="1"/>
  <c r="Z7" i="1"/>
  <c r="V11" i="1"/>
  <c r="S15" i="1"/>
  <c r="P19" i="1"/>
  <c r="U23" i="1"/>
  <c r="R27" i="1"/>
  <c r="AA27" i="1"/>
  <c r="S31" i="1"/>
  <c r="T35" i="1"/>
  <c r="U39" i="1"/>
  <c r="Q3" i="1"/>
  <c r="U3" i="1"/>
  <c r="R7" i="1"/>
  <c r="V7" i="1"/>
  <c r="AA7" i="1"/>
  <c r="S11" i="1"/>
  <c r="W11" i="1"/>
  <c r="P15" i="1"/>
  <c r="T15" i="1"/>
  <c r="Y15" i="1"/>
  <c r="Q19" i="1"/>
  <c r="U19" i="1"/>
  <c r="Z19" i="1"/>
  <c r="R23" i="1"/>
  <c r="V23" i="1"/>
  <c r="AA23" i="1"/>
  <c r="S27" i="1"/>
  <c r="W27" i="1"/>
  <c r="P31" i="1"/>
  <c r="T31" i="1"/>
  <c r="Y31" i="1"/>
  <c r="Q35" i="1"/>
  <c r="U35" i="1"/>
  <c r="Z35" i="1"/>
  <c r="R39" i="1"/>
  <c r="V39" i="1"/>
  <c r="AA39" i="1"/>
  <c r="S43" i="1"/>
  <c r="W43" i="1"/>
  <c r="P47" i="1"/>
  <c r="T47" i="1"/>
  <c r="Y47" i="1"/>
  <c r="Q51" i="1"/>
  <c r="U51" i="1"/>
  <c r="Z51" i="1"/>
  <c r="R55" i="1"/>
  <c r="V55" i="1"/>
  <c r="AA55" i="1"/>
  <c r="S59" i="1"/>
  <c r="W59" i="1"/>
  <c r="P63" i="1"/>
  <c r="T63" i="1"/>
  <c r="Y63" i="1"/>
  <c r="Q67" i="1"/>
  <c r="U67" i="1"/>
  <c r="Z67" i="1"/>
  <c r="R71" i="1"/>
  <c r="V71" i="1"/>
  <c r="AA71" i="1"/>
  <c r="S75" i="1"/>
  <c r="W75" i="1"/>
  <c r="P79" i="1"/>
  <c r="T79" i="1"/>
  <c r="Y79" i="1"/>
  <c r="Q83" i="1"/>
  <c r="U83" i="1"/>
  <c r="Z83" i="1"/>
  <c r="R87" i="1"/>
  <c r="V87" i="1"/>
  <c r="AA87" i="1"/>
  <c r="S91" i="1"/>
  <c r="W91" i="1"/>
  <c r="P95" i="1"/>
  <c r="T95" i="1"/>
  <c r="Y95" i="1"/>
  <c r="Q99" i="1"/>
  <c r="U99" i="1"/>
  <c r="Z99" i="1"/>
  <c r="R103" i="1"/>
  <c r="V103" i="1"/>
  <c r="AA103" i="1"/>
  <c r="T107" i="1"/>
  <c r="Z107" i="1"/>
  <c r="S111" i="1"/>
  <c r="Z111" i="1"/>
  <c r="S115" i="1"/>
  <c r="Y115" i="1"/>
  <c r="S119" i="1"/>
  <c r="Y119" i="1"/>
  <c r="R123" i="1"/>
  <c r="Y123" i="1"/>
  <c r="R127" i="1"/>
  <c r="W127" i="1"/>
  <c r="S131" i="1"/>
  <c r="P135" i="1"/>
  <c r="Y135" i="1"/>
  <c r="U139" i="1"/>
  <c r="R143" i="1"/>
  <c r="AA143" i="1"/>
  <c r="W147" i="1"/>
  <c r="T151" i="1"/>
  <c r="Q155" i="1"/>
  <c r="Z155" i="1"/>
  <c r="V159" i="1"/>
  <c r="S163" i="1"/>
  <c r="P167" i="1"/>
  <c r="Q171" i="1"/>
  <c r="V175" i="1"/>
  <c r="P183" i="1"/>
  <c r="U187" i="1"/>
  <c r="AA191" i="1"/>
  <c r="T199" i="1"/>
  <c r="Z203" i="1"/>
  <c r="S211" i="1"/>
  <c r="Y215" i="1"/>
  <c r="R223" i="1"/>
  <c r="W227" i="1"/>
  <c r="P255" i="1"/>
  <c r="Q259" i="1"/>
  <c r="R263" i="1"/>
  <c r="S267" i="1"/>
  <c r="X111" i="1"/>
  <c r="Y232" i="1"/>
  <c r="U232" i="1"/>
  <c r="Z236" i="1"/>
  <c r="V236" i="1"/>
  <c r="R236" i="1"/>
  <c r="X240" i="1"/>
  <c r="AA240" i="1"/>
  <c r="W240" i="1"/>
  <c r="S240" i="1"/>
  <c r="Y244" i="1"/>
  <c r="U244" i="1"/>
  <c r="Q244" i="1"/>
  <c r="X244" i="1"/>
  <c r="T244" i="1"/>
  <c r="P244" i="1"/>
  <c r="Z248" i="1"/>
  <c r="V248" i="1"/>
  <c r="R248" i="1"/>
  <c r="Y248" i="1"/>
  <c r="U248" i="1"/>
  <c r="Q248" i="1"/>
  <c r="AA252" i="1"/>
  <c r="W252" i="1"/>
  <c r="S252" i="1"/>
  <c r="Z252" i="1"/>
  <c r="V252" i="1"/>
  <c r="R252" i="1"/>
  <c r="X256" i="1"/>
  <c r="T256" i="1"/>
  <c r="P256" i="1"/>
  <c r="AA256" i="1"/>
  <c r="W256" i="1"/>
  <c r="S256" i="1"/>
  <c r="Y260" i="1"/>
  <c r="U260" i="1"/>
  <c r="Q260" i="1"/>
  <c r="X260" i="1"/>
  <c r="T260" i="1"/>
  <c r="P260" i="1"/>
  <c r="Z264" i="1"/>
  <c r="V264" i="1"/>
  <c r="R264" i="1"/>
  <c r="Y264" i="1"/>
  <c r="U264" i="1"/>
  <c r="Q264" i="1"/>
  <c r="AA268" i="1"/>
  <c r="W268" i="1"/>
  <c r="S268" i="1"/>
  <c r="Z268" i="1"/>
  <c r="V268" i="1"/>
  <c r="R268" i="1"/>
  <c r="X272" i="1"/>
  <c r="T272" i="1"/>
  <c r="P272" i="1"/>
  <c r="Y272" i="1"/>
  <c r="S272" i="1"/>
  <c r="W272" i="1"/>
  <c r="R272" i="1"/>
  <c r="Z276" i="1"/>
  <c r="V276" i="1"/>
  <c r="R276" i="1"/>
  <c r="Y276" i="1"/>
  <c r="U276" i="1"/>
  <c r="Q276" i="1"/>
  <c r="X276" i="1"/>
  <c r="P276" i="1"/>
  <c r="W276" i="1"/>
  <c r="AA280" i="1"/>
  <c r="W280" i="1"/>
  <c r="S280" i="1"/>
  <c r="Z280" i="1"/>
  <c r="V280" i="1"/>
  <c r="R280" i="1"/>
  <c r="Y280" i="1"/>
  <c r="Q280" i="1"/>
  <c r="X280" i="1"/>
  <c r="P280" i="1"/>
  <c r="X284" i="1"/>
  <c r="T284" i="1"/>
  <c r="P284" i="1"/>
  <c r="AA284" i="1"/>
  <c r="W284" i="1"/>
  <c r="S284" i="1"/>
  <c r="Z284" i="1"/>
  <c r="R284" i="1"/>
  <c r="Y284" i="1"/>
  <c r="Q284" i="1"/>
  <c r="Y288" i="1"/>
  <c r="U288" i="1"/>
  <c r="Q288" i="1"/>
  <c r="X288" i="1"/>
  <c r="T288" i="1"/>
  <c r="P288" i="1"/>
  <c r="AA288" i="1"/>
  <c r="S288" i="1"/>
  <c r="Z288" i="1"/>
  <c r="R288" i="1"/>
  <c r="Z292" i="1"/>
  <c r="V292" i="1"/>
  <c r="R292" i="1"/>
  <c r="Y292" i="1"/>
  <c r="U292" i="1"/>
  <c r="Q292" i="1"/>
  <c r="T292" i="1"/>
  <c r="AA292" i="1"/>
  <c r="S292" i="1"/>
  <c r="AA296" i="1"/>
  <c r="W296" i="1"/>
  <c r="S296" i="1"/>
  <c r="Z296" i="1"/>
  <c r="V296" i="1"/>
  <c r="R296" i="1"/>
  <c r="U296" i="1"/>
  <c r="T296" i="1"/>
  <c r="X300" i="1"/>
  <c r="T300" i="1"/>
  <c r="P300" i="1"/>
  <c r="AA300" i="1"/>
  <c r="W300" i="1"/>
  <c r="S300" i="1"/>
  <c r="V300" i="1"/>
  <c r="U300" i="1"/>
  <c r="Y304" i="1"/>
  <c r="U304" i="1"/>
  <c r="Q304" i="1"/>
  <c r="X304" i="1"/>
  <c r="T304" i="1"/>
  <c r="P304" i="1"/>
  <c r="W304" i="1"/>
  <c r="V304" i="1"/>
  <c r="Z308" i="1"/>
  <c r="V308" i="1"/>
  <c r="R308" i="1"/>
  <c r="Y308" i="1"/>
  <c r="U308" i="1"/>
  <c r="Q308" i="1"/>
  <c r="X308" i="1"/>
  <c r="P308" i="1"/>
  <c r="W308" i="1"/>
  <c r="AA312" i="1"/>
  <c r="W312" i="1"/>
  <c r="S312" i="1"/>
  <c r="Z312" i="1"/>
  <c r="V312" i="1"/>
  <c r="R312" i="1"/>
  <c r="Y312" i="1"/>
  <c r="Q312" i="1"/>
  <c r="X312" i="1"/>
  <c r="P312" i="1"/>
  <c r="D482" i="1"/>
  <c r="D476" i="1"/>
  <c r="M482" i="1"/>
  <c r="N476" i="1"/>
  <c r="L481" i="1"/>
  <c r="K438" i="1"/>
  <c r="K442" i="1"/>
  <c r="K446" i="1"/>
  <c r="K450" i="1"/>
  <c r="K454" i="1"/>
  <c r="K458" i="1"/>
  <c r="X3" i="1"/>
  <c r="X135" i="1"/>
  <c r="X147" i="1"/>
  <c r="X183" i="1"/>
  <c r="X195" i="1"/>
  <c r="X231" i="1"/>
  <c r="X243" i="1"/>
  <c r="X279" i="1"/>
  <c r="X291" i="1"/>
  <c r="X303" i="1"/>
  <c r="K439" i="1"/>
  <c r="K443" i="1"/>
  <c r="K476" i="1"/>
  <c r="X51" i="1"/>
  <c r="X99" i="1"/>
  <c r="K481" i="1"/>
  <c r="H481" i="1"/>
  <c r="G482" i="1"/>
  <c r="AA462" i="1"/>
  <c r="R462" i="1"/>
  <c r="S462" i="1"/>
  <c r="P462" i="1"/>
  <c r="T462" i="1"/>
  <c r="X462" i="1"/>
  <c r="V462" i="1"/>
  <c r="Z462" i="1"/>
  <c r="W462" i="1"/>
  <c r="Q462" i="1"/>
  <c r="U462" i="1"/>
  <c r="Y462" i="1"/>
  <c r="F482" i="1"/>
  <c r="J482" i="1"/>
  <c r="N482" i="1"/>
  <c r="I482" i="1"/>
  <c r="I481" i="1"/>
  <c r="E482" i="1"/>
  <c r="E481" i="1"/>
  <c r="E476" i="1"/>
  <c r="I476" i="1"/>
  <c r="F481" i="1"/>
  <c r="S313" i="3"/>
  <c r="Z313" i="3"/>
  <c r="N402" i="3"/>
  <c r="M402" i="3"/>
  <c r="L402" i="3"/>
  <c r="K402" i="3"/>
  <c r="J402" i="3"/>
  <c r="I402" i="3"/>
  <c r="H402" i="3"/>
  <c r="G402" i="3"/>
  <c r="F402" i="3"/>
  <c r="E402" i="3"/>
  <c r="D402" i="3"/>
  <c r="C402" i="3"/>
  <c r="AA325" i="3"/>
  <c r="Z325" i="3"/>
  <c r="Y325" i="3"/>
  <c r="X325" i="3"/>
  <c r="W325" i="3"/>
  <c r="V325" i="3"/>
  <c r="U325" i="3"/>
  <c r="T325" i="3"/>
  <c r="S325" i="3"/>
  <c r="R325" i="3"/>
  <c r="Q325" i="3"/>
  <c r="P325" i="3"/>
  <c r="AA324" i="3"/>
  <c r="X323" i="3"/>
  <c r="T323" i="3"/>
  <c r="P323" i="3"/>
  <c r="AA323" i="3"/>
  <c r="Y322" i="3"/>
  <c r="X322" i="3"/>
  <c r="U322" i="3"/>
  <c r="T322" i="3"/>
  <c r="Q322" i="3"/>
  <c r="P322" i="3"/>
  <c r="AA322" i="3"/>
  <c r="AA321" i="3"/>
  <c r="Z321" i="3"/>
  <c r="Y321" i="3"/>
  <c r="X321" i="3"/>
  <c r="W321" i="3"/>
  <c r="V321" i="3"/>
  <c r="U321" i="3"/>
  <c r="T321" i="3"/>
  <c r="S321" i="3"/>
  <c r="R321" i="3"/>
  <c r="Q321" i="3"/>
  <c r="P321" i="3"/>
  <c r="AA320" i="3"/>
  <c r="Z320" i="3"/>
  <c r="Y320" i="3"/>
  <c r="X320" i="3"/>
  <c r="W320" i="3"/>
  <c r="V320" i="3"/>
  <c r="U320" i="3"/>
  <c r="T320" i="3"/>
  <c r="S320" i="3"/>
  <c r="R320" i="3"/>
  <c r="Q320" i="3"/>
  <c r="P320" i="3"/>
  <c r="AA319" i="3"/>
  <c r="Z319" i="3"/>
  <c r="Y319" i="3"/>
  <c r="X319" i="3"/>
  <c r="W319" i="3"/>
  <c r="V319" i="3"/>
  <c r="U319" i="3"/>
  <c r="T319" i="3"/>
  <c r="S319" i="3"/>
  <c r="R319" i="3"/>
  <c r="Q319" i="3"/>
  <c r="P319" i="3"/>
  <c r="AA318" i="3"/>
  <c r="Z318" i="3"/>
  <c r="Y318" i="3"/>
  <c r="X318" i="3"/>
  <c r="W318" i="3"/>
  <c r="V318" i="3"/>
  <c r="U318" i="3"/>
  <c r="T318" i="3"/>
  <c r="S318" i="3"/>
  <c r="R318" i="3"/>
  <c r="Q318" i="3"/>
  <c r="P318" i="3"/>
  <c r="AA317" i="3"/>
  <c r="Z317" i="3"/>
  <c r="Y317" i="3"/>
  <c r="X317" i="3"/>
  <c r="W317" i="3"/>
  <c r="V317" i="3"/>
  <c r="U317" i="3"/>
  <c r="T317" i="3"/>
  <c r="S317" i="3"/>
  <c r="R317" i="3"/>
  <c r="Q317" i="3"/>
  <c r="P317" i="3"/>
  <c r="AA316" i="3"/>
  <c r="Z316" i="3"/>
  <c r="Y316" i="3"/>
  <c r="X316" i="3"/>
  <c r="W316" i="3"/>
  <c r="V316" i="3"/>
  <c r="U316" i="3"/>
  <c r="T316" i="3"/>
  <c r="S316" i="3"/>
  <c r="R316" i="3"/>
  <c r="Q316" i="3"/>
  <c r="P316" i="3"/>
  <c r="AA315" i="3"/>
  <c r="Z315" i="3"/>
  <c r="Y315" i="3"/>
  <c r="X315" i="3"/>
  <c r="W315" i="3"/>
  <c r="V315" i="3"/>
  <c r="U315" i="3"/>
  <c r="T315" i="3"/>
  <c r="S315" i="3"/>
  <c r="R315" i="3"/>
  <c r="Q315" i="3"/>
  <c r="P315" i="3"/>
  <c r="AA314" i="3"/>
  <c r="Z314" i="3"/>
  <c r="Y314" i="3"/>
  <c r="X314" i="3"/>
  <c r="W314" i="3"/>
  <c r="V314" i="3"/>
  <c r="U314" i="3"/>
  <c r="T314" i="3"/>
  <c r="S314" i="3"/>
  <c r="R314" i="3"/>
  <c r="Q314" i="3"/>
  <c r="P314" i="3"/>
  <c r="P313" i="2"/>
  <c r="Q313" i="2"/>
  <c r="R313" i="2"/>
  <c r="S313" i="2"/>
  <c r="T313" i="2"/>
  <c r="U313" i="2"/>
  <c r="V313" i="2"/>
  <c r="W313" i="2"/>
  <c r="X313" i="2"/>
  <c r="Y313" i="2"/>
  <c r="Z313" i="2"/>
  <c r="AA313" i="2"/>
  <c r="N462" i="2"/>
  <c r="M462" i="2"/>
  <c r="L462" i="2"/>
  <c r="K462" i="2"/>
  <c r="J462" i="2"/>
  <c r="I462" i="2"/>
  <c r="H462" i="2"/>
  <c r="G462" i="2"/>
  <c r="F462" i="2"/>
  <c r="E462" i="2"/>
  <c r="D462" i="2"/>
  <c r="C462" i="2"/>
  <c r="B462" i="2"/>
  <c r="AA325" i="2"/>
  <c r="Z325" i="2"/>
  <c r="Y325" i="2"/>
  <c r="X325" i="2"/>
  <c r="W325" i="2"/>
  <c r="V325" i="2"/>
  <c r="U325" i="2"/>
  <c r="T325" i="2"/>
  <c r="S325" i="2"/>
  <c r="R325" i="2"/>
  <c r="Q325" i="2"/>
  <c r="P325" i="2"/>
  <c r="AA324" i="2"/>
  <c r="Z324" i="2"/>
  <c r="Y324" i="2"/>
  <c r="X324" i="2"/>
  <c r="W324" i="2"/>
  <c r="V324" i="2"/>
  <c r="U324" i="2"/>
  <c r="T324" i="2"/>
  <c r="S324" i="2"/>
  <c r="R324" i="2"/>
  <c r="Q324" i="2"/>
  <c r="P324" i="2"/>
  <c r="AA323" i="2"/>
  <c r="Z323" i="2"/>
  <c r="Y323" i="2"/>
  <c r="X323" i="2"/>
  <c r="W323" i="2"/>
  <c r="V323" i="2"/>
  <c r="U323" i="2"/>
  <c r="T323" i="2"/>
  <c r="S323" i="2"/>
  <c r="R323" i="2"/>
  <c r="Q323" i="2"/>
  <c r="P323" i="2"/>
  <c r="AA322" i="2"/>
  <c r="Z322" i="2"/>
  <c r="Y322" i="2"/>
  <c r="X322" i="2"/>
  <c r="W322" i="2"/>
  <c r="V322" i="2"/>
  <c r="U322" i="2"/>
  <c r="T322" i="2"/>
  <c r="S322" i="2"/>
  <c r="R322" i="2"/>
  <c r="Q322" i="2"/>
  <c r="P322" i="2"/>
  <c r="AA321" i="2"/>
  <c r="Z321" i="2"/>
  <c r="Y321" i="2"/>
  <c r="X321" i="2"/>
  <c r="W321" i="2"/>
  <c r="V321" i="2"/>
  <c r="U321" i="2"/>
  <c r="T321" i="2"/>
  <c r="S321" i="2"/>
  <c r="R321" i="2"/>
  <c r="Q321" i="2"/>
  <c r="P321" i="2"/>
  <c r="AA320" i="2"/>
  <c r="Z320" i="2"/>
  <c r="Y320" i="2"/>
  <c r="X320" i="2"/>
  <c r="W320" i="2"/>
  <c r="V320" i="2"/>
  <c r="U320" i="2"/>
  <c r="T320" i="2"/>
  <c r="S320" i="2"/>
  <c r="R320" i="2"/>
  <c r="Q320" i="2"/>
  <c r="P320" i="2"/>
  <c r="AA319" i="2"/>
  <c r="Z319" i="2"/>
  <c r="Y319" i="2"/>
  <c r="X319" i="2"/>
  <c r="W319" i="2"/>
  <c r="V319" i="2"/>
  <c r="U319" i="2"/>
  <c r="T319" i="2"/>
  <c r="S319" i="2"/>
  <c r="R319" i="2"/>
  <c r="Q319" i="2"/>
  <c r="P319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AA317" i="2"/>
  <c r="Z317" i="2"/>
  <c r="Y317" i="2"/>
  <c r="X317" i="2"/>
  <c r="W317" i="2"/>
  <c r="V317" i="2"/>
  <c r="U317" i="2"/>
  <c r="T317" i="2"/>
  <c r="S317" i="2"/>
  <c r="R317" i="2"/>
  <c r="Q317" i="2"/>
  <c r="P317" i="2"/>
  <c r="AA316" i="2"/>
  <c r="Z316" i="2"/>
  <c r="Y316" i="2"/>
  <c r="X316" i="2"/>
  <c r="W316" i="2"/>
  <c r="V316" i="2"/>
  <c r="U316" i="2"/>
  <c r="T316" i="2"/>
  <c r="S316" i="2"/>
  <c r="R316" i="2"/>
  <c r="Q316" i="2"/>
  <c r="P316" i="2"/>
  <c r="AA315" i="2"/>
  <c r="Z315" i="2"/>
  <c r="Y315" i="2"/>
  <c r="X315" i="2"/>
  <c r="W315" i="2"/>
  <c r="V315" i="2"/>
  <c r="U315" i="2"/>
  <c r="T315" i="2"/>
  <c r="S315" i="2"/>
  <c r="R315" i="2"/>
  <c r="Q315" i="2"/>
  <c r="P315" i="2"/>
  <c r="AA314" i="2"/>
  <c r="Z314" i="2"/>
  <c r="Y314" i="2"/>
  <c r="X314" i="2"/>
  <c r="W314" i="2"/>
  <c r="V314" i="2"/>
  <c r="U314" i="2"/>
  <c r="T314" i="2"/>
  <c r="S314" i="2"/>
  <c r="R314" i="2"/>
  <c r="Q314" i="2"/>
  <c r="P314" i="2"/>
  <c r="R383" i="3" l="1"/>
  <c r="V383" i="3"/>
  <c r="Z383" i="3"/>
  <c r="S383" i="3"/>
  <c r="W383" i="3"/>
  <c r="AA383" i="3"/>
  <c r="Q383" i="3"/>
  <c r="U383" i="3"/>
  <c r="P383" i="3"/>
  <c r="T383" i="3"/>
  <c r="X383" i="3"/>
  <c r="Y383" i="3"/>
  <c r="R379" i="3"/>
  <c r="V379" i="3"/>
  <c r="Z379" i="3"/>
  <c r="S379" i="3"/>
  <c r="W379" i="3"/>
  <c r="AA379" i="3"/>
  <c r="Y379" i="3"/>
  <c r="P379" i="3"/>
  <c r="T379" i="3"/>
  <c r="X379" i="3"/>
  <c r="Q379" i="3"/>
  <c r="U379" i="3"/>
  <c r="Q384" i="3"/>
  <c r="U384" i="3"/>
  <c r="Y384" i="3"/>
  <c r="R384" i="3"/>
  <c r="V384" i="3"/>
  <c r="S384" i="3"/>
  <c r="W384" i="3"/>
  <c r="AA384" i="3"/>
  <c r="P384" i="3"/>
  <c r="T384" i="3"/>
  <c r="Z384" i="3"/>
  <c r="X384" i="3"/>
  <c r="S376" i="3"/>
  <c r="P376" i="3"/>
  <c r="T376" i="3"/>
  <c r="Q376" i="3"/>
  <c r="R376" i="3"/>
  <c r="W376" i="3"/>
  <c r="X376" i="3"/>
  <c r="Z376" i="3"/>
  <c r="Y376" i="3"/>
  <c r="V376" i="3"/>
  <c r="U376" i="3"/>
  <c r="AA376" i="3"/>
  <c r="Q382" i="3"/>
  <c r="X382" i="3"/>
  <c r="R382" i="3"/>
  <c r="Y382" i="3"/>
  <c r="T382" i="3"/>
  <c r="U382" i="3"/>
  <c r="P382" i="3"/>
  <c r="Z382" i="3"/>
  <c r="W382" i="3"/>
  <c r="AA382" i="3"/>
  <c r="S382" i="3"/>
  <c r="V382" i="3"/>
  <c r="Q378" i="3"/>
  <c r="W378" i="3"/>
  <c r="S378" i="3"/>
  <c r="AA378" i="3"/>
  <c r="T378" i="3"/>
  <c r="P378" i="3"/>
  <c r="Z378" i="3"/>
  <c r="V378" i="3"/>
  <c r="Y378" i="3"/>
  <c r="X378" i="3"/>
  <c r="R378" i="3"/>
  <c r="U378" i="3"/>
  <c r="Q380" i="3"/>
  <c r="U380" i="3"/>
  <c r="Y380" i="3"/>
  <c r="R380" i="3"/>
  <c r="V380" i="3"/>
  <c r="Z380" i="3"/>
  <c r="P380" i="3"/>
  <c r="T380" i="3"/>
  <c r="S380" i="3"/>
  <c r="W380" i="3"/>
  <c r="AA380" i="3"/>
  <c r="X380" i="3"/>
  <c r="P385" i="3"/>
  <c r="T385" i="3"/>
  <c r="X385" i="3"/>
  <c r="Q385" i="3"/>
  <c r="U385" i="3"/>
  <c r="Y385" i="3"/>
  <c r="R385" i="3"/>
  <c r="V385" i="3"/>
  <c r="S385" i="3"/>
  <c r="W385" i="3"/>
  <c r="AA385" i="3"/>
  <c r="Z385" i="3"/>
  <c r="P381" i="3"/>
  <c r="T381" i="3"/>
  <c r="Q381" i="3"/>
  <c r="U381" i="3"/>
  <c r="Z381" i="3"/>
  <c r="W381" i="3"/>
  <c r="R381" i="3"/>
  <c r="V381" i="3"/>
  <c r="S381" i="3"/>
  <c r="AA381" i="3"/>
  <c r="X381" i="3"/>
  <c r="Y381" i="3"/>
  <c r="P377" i="3"/>
  <c r="Z377" i="3"/>
  <c r="Q377" i="3"/>
  <c r="V377" i="3"/>
  <c r="R377" i="3"/>
  <c r="S377" i="3"/>
  <c r="Y377" i="3"/>
  <c r="AA377" i="3"/>
  <c r="X377" i="3"/>
  <c r="U377" i="3"/>
  <c r="W377" i="3"/>
  <c r="T377" i="3"/>
  <c r="P460" i="1"/>
  <c r="Z444" i="1"/>
  <c r="R440" i="1"/>
  <c r="AA444" i="1"/>
  <c r="W440" i="1"/>
  <c r="X441" i="1"/>
  <c r="P441" i="1"/>
  <c r="X444" i="1"/>
  <c r="W444" i="1"/>
  <c r="V444" i="1"/>
  <c r="Y444" i="1"/>
  <c r="W436" i="1"/>
  <c r="T444" i="1"/>
  <c r="S444" i="1"/>
  <c r="R444" i="1"/>
  <c r="R436" i="1"/>
  <c r="P444" i="1"/>
  <c r="U444" i="1"/>
  <c r="U440" i="1"/>
  <c r="X440" i="1"/>
  <c r="S440" i="1"/>
  <c r="Z440" i="1"/>
  <c r="V440" i="1"/>
  <c r="AA440" i="1"/>
  <c r="Y440" i="1"/>
  <c r="T440" i="1"/>
  <c r="R461" i="1"/>
  <c r="S452" i="1"/>
  <c r="P452" i="1"/>
  <c r="Z452" i="1"/>
  <c r="R441" i="1"/>
  <c r="T441" i="1"/>
  <c r="S441" i="1"/>
  <c r="Y441" i="1"/>
  <c r="R452" i="1"/>
  <c r="Z441" i="1"/>
  <c r="AA441" i="1"/>
  <c r="U441" i="1"/>
  <c r="U458" i="1"/>
  <c r="V441" i="1"/>
  <c r="X452" i="1"/>
  <c r="R458" i="1"/>
  <c r="W441" i="1"/>
  <c r="V459" i="1"/>
  <c r="Q456" i="1"/>
  <c r="W459" i="1"/>
  <c r="AA442" i="1"/>
  <c r="T442" i="1"/>
  <c r="Q448" i="1"/>
  <c r="Q446" i="1"/>
  <c r="V452" i="1"/>
  <c r="T452" i="1"/>
  <c r="Z458" i="1"/>
  <c r="P458" i="1"/>
  <c r="AA458" i="1"/>
  <c r="X458" i="1"/>
  <c r="Y458" i="1"/>
  <c r="W458" i="1"/>
  <c r="W452" i="1"/>
  <c r="Q452" i="1"/>
  <c r="Y451" i="1"/>
  <c r="P443" i="1"/>
  <c r="U460" i="1"/>
  <c r="S450" i="1"/>
  <c r="T455" i="1"/>
  <c r="X461" i="1"/>
  <c r="AA461" i="1"/>
  <c r="AA452" i="1"/>
  <c r="V461" i="1"/>
  <c r="P461" i="1"/>
  <c r="S461" i="1"/>
  <c r="Y461" i="1"/>
  <c r="U452" i="1"/>
  <c r="S458" i="1"/>
  <c r="Q458" i="1"/>
  <c r="V458" i="1"/>
  <c r="Q461" i="1"/>
  <c r="Q454" i="1"/>
  <c r="T457" i="1"/>
  <c r="R449" i="1"/>
  <c r="S457" i="1"/>
  <c r="Z438" i="1"/>
  <c r="P450" i="1"/>
  <c r="U438" i="1"/>
  <c r="X454" i="1"/>
  <c r="X438" i="1"/>
  <c r="R457" i="1"/>
  <c r="Z454" i="1"/>
  <c r="AA448" i="1"/>
  <c r="AA438" i="1"/>
  <c r="Y450" i="1"/>
  <c r="Z461" i="1"/>
  <c r="AA455" i="1"/>
  <c r="V454" i="1"/>
  <c r="S448" i="1"/>
  <c r="T438" i="1"/>
  <c r="W438" i="1"/>
  <c r="T461" i="1"/>
  <c r="P457" i="1"/>
  <c r="R438" i="1"/>
  <c r="W461" i="1"/>
  <c r="X455" i="1"/>
  <c r="Y449" i="1"/>
  <c r="Q438" i="1"/>
  <c r="Z450" i="1"/>
  <c r="R448" i="1"/>
  <c r="S436" i="1"/>
  <c r="X436" i="1"/>
  <c r="Y436" i="1"/>
  <c r="Y454" i="1"/>
  <c r="U450" i="1"/>
  <c r="Z457" i="1"/>
  <c r="W455" i="1"/>
  <c r="R454" i="1"/>
  <c r="W450" i="1"/>
  <c r="P438" i="1"/>
  <c r="S438" i="1"/>
  <c r="Y455" i="1"/>
  <c r="AA457" i="1"/>
  <c r="W454" i="1"/>
  <c r="Q449" i="1"/>
  <c r="U455" i="1"/>
  <c r="R450" i="1"/>
  <c r="V455" i="1"/>
  <c r="AA436" i="1"/>
  <c r="U436" i="1"/>
  <c r="T436" i="1"/>
  <c r="V438" i="1"/>
  <c r="U454" i="1"/>
  <c r="Q450" i="1"/>
  <c r="V457" i="1"/>
  <c r="S455" i="1"/>
  <c r="T449" i="1"/>
  <c r="W449" i="1"/>
  <c r="T454" i="1"/>
  <c r="Z449" i="1"/>
  <c r="W457" i="1"/>
  <c r="T450" i="1"/>
  <c r="T448" i="1"/>
  <c r="Q455" i="1"/>
  <c r="AA450" i="1"/>
  <c r="U457" i="1"/>
  <c r="V448" i="1"/>
  <c r="V436" i="1"/>
  <c r="Q436" i="1"/>
  <c r="P436" i="1"/>
  <c r="W451" i="1"/>
  <c r="T451" i="1"/>
  <c r="V443" i="1"/>
  <c r="W460" i="1"/>
  <c r="Z456" i="1"/>
  <c r="V460" i="1"/>
  <c r="AA446" i="1"/>
  <c r="U456" i="1"/>
  <c r="P451" i="1"/>
  <c r="S451" i="1"/>
  <c r="S460" i="1"/>
  <c r="AA456" i="1"/>
  <c r="Z451" i="1"/>
  <c r="Z446" i="1"/>
  <c r="R460" i="1"/>
  <c r="V456" i="1"/>
  <c r="U451" i="1"/>
  <c r="AA443" i="1"/>
  <c r="X460" i="1"/>
  <c r="Y456" i="1"/>
  <c r="X456" i="1"/>
  <c r="R451" i="1"/>
  <c r="S446" i="1"/>
  <c r="Y443" i="1"/>
  <c r="Y460" i="1"/>
  <c r="X446" i="1"/>
  <c r="Y446" i="1"/>
  <c r="T446" i="1"/>
  <c r="W456" i="1"/>
  <c r="V451" i="1"/>
  <c r="V446" i="1"/>
  <c r="R456" i="1"/>
  <c r="Q451" i="1"/>
  <c r="W443" i="1"/>
  <c r="T460" i="1"/>
  <c r="T456" i="1"/>
  <c r="U443" i="1"/>
  <c r="Q460" i="1"/>
  <c r="X443" i="1"/>
  <c r="U446" i="1"/>
  <c r="X451" i="1"/>
  <c r="P446" i="1"/>
  <c r="Z443" i="1"/>
  <c r="W446" i="1"/>
  <c r="AA460" i="1"/>
  <c r="S456" i="1"/>
  <c r="T443" i="1"/>
  <c r="Z460" i="1"/>
  <c r="S443" i="1"/>
  <c r="R443" i="1"/>
  <c r="Q442" i="1"/>
  <c r="W442" i="1"/>
  <c r="R442" i="1"/>
  <c r="R439" i="1"/>
  <c r="P442" i="1"/>
  <c r="Y442" i="1"/>
  <c r="Z442" i="1"/>
  <c r="P453" i="1"/>
  <c r="S442" i="1"/>
  <c r="X442" i="1"/>
  <c r="U442" i="1"/>
  <c r="S437" i="1"/>
  <c r="P439" i="1"/>
  <c r="Z437" i="1"/>
  <c r="R453" i="1"/>
  <c r="P449" i="1"/>
  <c r="Y447" i="1"/>
  <c r="S449" i="1"/>
  <c r="U459" i="1"/>
  <c r="V449" i="1"/>
  <c r="U449" i="1"/>
  <c r="P448" i="1"/>
  <c r="P455" i="1"/>
  <c r="Q439" i="1"/>
  <c r="Q457" i="1"/>
  <c r="Z455" i="1"/>
  <c r="P454" i="1"/>
  <c r="Y439" i="1"/>
  <c r="P445" i="1"/>
  <c r="V445" i="1"/>
  <c r="AA453" i="1"/>
  <c r="X449" i="1"/>
  <c r="W448" i="1"/>
  <c r="Q437" i="1"/>
  <c r="X457" i="1"/>
  <c r="U448" i="1"/>
  <c r="W445" i="1"/>
  <c r="X448" i="1"/>
  <c r="S454" i="1"/>
  <c r="Y448" i="1"/>
  <c r="T459" i="1"/>
  <c r="X450" i="1"/>
  <c r="S459" i="1"/>
  <c r="W453" i="1"/>
  <c r="U447" i="1"/>
  <c r="Y445" i="1"/>
  <c r="AA439" i="1"/>
  <c r="AA447" i="1"/>
  <c r="S445" i="1"/>
  <c r="X459" i="1"/>
  <c r="X453" i="1"/>
  <c r="Z447" i="1"/>
  <c r="R445" i="1"/>
  <c r="V437" i="1"/>
  <c r="X447" i="1"/>
  <c r="T437" i="1"/>
  <c r="P459" i="1"/>
  <c r="R459" i="1"/>
  <c r="S453" i="1"/>
  <c r="Q447" i="1"/>
  <c r="U445" i="1"/>
  <c r="W439" i="1"/>
  <c r="Y437" i="1"/>
  <c r="Y453" i="1"/>
  <c r="W447" i="1"/>
  <c r="AA437" i="1"/>
  <c r="T453" i="1"/>
  <c r="V447" i="1"/>
  <c r="R437" i="1"/>
  <c r="Z453" i="1"/>
  <c r="T447" i="1"/>
  <c r="Q453" i="1"/>
  <c r="X445" i="1"/>
  <c r="Z439" i="1"/>
  <c r="P437" i="1"/>
  <c r="Q459" i="1"/>
  <c r="R447" i="1"/>
  <c r="X439" i="1"/>
  <c r="AA459" i="1"/>
  <c r="Q445" i="1"/>
  <c r="S439" i="1"/>
  <c r="U437" i="1"/>
  <c r="X437" i="1"/>
  <c r="Y459" i="1"/>
  <c r="U453" i="1"/>
  <c r="S447" i="1"/>
  <c r="AA445" i="1"/>
  <c r="Z445" i="1"/>
  <c r="T439" i="1"/>
  <c r="V439" i="1"/>
  <c r="AA313" i="3"/>
  <c r="Y313" i="3"/>
  <c r="X313" i="3"/>
  <c r="V313" i="3"/>
  <c r="W313" i="3"/>
  <c r="U313" i="3"/>
  <c r="T313" i="3"/>
  <c r="R313" i="3"/>
  <c r="Q313" i="3"/>
  <c r="P313" i="3"/>
  <c r="P402" i="3"/>
  <c r="T402" i="3"/>
  <c r="X402" i="3"/>
  <c r="Q402" i="3"/>
  <c r="U402" i="3"/>
  <c r="Y402" i="3"/>
  <c r="R402" i="3"/>
  <c r="V402" i="3"/>
  <c r="Z402" i="3"/>
  <c r="S402" i="3"/>
  <c r="W402" i="3"/>
  <c r="AA402" i="3"/>
  <c r="R322" i="3"/>
  <c r="V322" i="3"/>
  <c r="Z322" i="3"/>
  <c r="Q323" i="3"/>
  <c r="U323" i="3"/>
  <c r="Y323" i="3"/>
  <c r="P324" i="3"/>
  <c r="T324" i="3"/>
  <c r="X324" i="3"/>
  <c r="S322" i="3"/>
  <c r="W322" i="3"/>
  <c r="R323" i="3"/>
  <c r="V323" i="3"/>
  <c r="Z323" i="3"/>
  <c r="Q324" i="3"/>
  <c r="U324" i="3"/>
  <c r="Y324" i="3"/>
  <c r="S323" i="3"/>
  <c r="W323" i="3"/>
  <c r="R324" i="3"/>
  <c r="V324" i="3"/>
  <c r="Z324" i="3"/>
  <c r="S324" i="3"/>
  <c r="W324" i="3"/>
  <c r="S462" i="2"/>
  <c r="P462" i="2"/>
  <c r="T462" i="2"/>
  <c r="X462" i="2"/>
  <c r="AA462" i="2"/>
  <c r="Q462" i="2"/>
  <c r="U462" i="2"/>
  <c r="Y462" i="2"/>
  <c r="W462" i="2"/>
  <c r="R462" i="2"/>
  <c r="V462" i="2"/>
  <c r="Z462" i="2"/>
  <c r="AA312" i="3" l="1"/>
  <c r="S312" i="3" l="1"/>
  <c r="W312" i="3"/>
  <c r="Z312" i="3"/>
  <c r="X312" i="3"/>
  <c r="Y312" i="3"/>
  <c r="V312" i="3"/>
  <c r="U312" i="3"/>
  <c r="T312" i="3"/>
  <c r="R312" i="3"/>
  <c r="Q312" i="3"/>
  <c r="P312" i="3"/>
  <c r="P312" i="2"/>
  <c r="Q312" i="2"/>
  <c r="R312" i="2"/>
  <c r="S312" i="2"/>
  <c r="T312" i="2"/>
  <c r="U312" i="2"/>
  <c r="V312" i="2"/>
  <c r="W312" i="2"/>
  <c r="X312" i="2"/>
  <c r="Y312" i="2"/>
  <c r="Z312" i="2"/>
  <c r="AA312" i="2"/>
  <c r="Z311" i="2" l="1"/>
  <c r="B401" i="3"/>
  <c r="S311" i="3"/>
  <c r="Z311" i="3"/>
  <c r="AA311" i="3"/>
  <c r="Y311" i="3"/>
  <c r="X311" i="3"/>
  <c r="W311" i="3"/>
  <c r="V311" i="3"/>
  <c r="U311" i="3"/>
  <c r="T311" i="3"/>
  <c r="R311" i="3"/>
  <c r="Q311" i="3"/>
  <c r="P311" i="3"/>
  <c r="N482" i="2"/>
  <c r="L481" i="2"/>
  <c r="H481" i="2"/>
  <c r="F482" i="2"/>
  <c r="D481" i="2"/>
  <c r="C481" i="2"/>
  <c r="B482" i="2"/>
  <c r="AA311" i="2"/>
  <c r="Y311" i="2"/>
  <c r="X311" i="2"/>
  <c r="W311" i="2"/>
  <c r="V311" i="2"/>
  <c r="S311" i="2"/>
  <c r="U311" i="2"/>
  <c r="T311" i="2"/>
  <c r="R311" i="2"/>
  <c r="Q311" i="2"/>
  <c r="P311" i="2"/>
  <c r="E481" i="2"/>
  <c r="I481" i="2"/>
  <c r="J482" i="2"/>
  <c r="M481" i="2"/>
  <c r="M482" i="2"/>
  <c r="D482" i="2" l="1"/>
  <c r="N481" i="2"/>
  <c r="L482" i="2"/>
  <c r="J481" i="2"/>
  <c r="F481" i="2"/>
  <c r="E482" i="2"/>
  <c r="I482" i="2"/>
  <c r="H482" i="2"/>
  <c r="K481" i="2"/>
  <c r="G481" i="2"/>
  <c r="K482" i="2"/>
  <c r="G482" i="2"/>
  <c r="C482" i="2"/>
  <c r="N414" i="3"/>
  <c r="M414" i="3"/>
  <c r="L414" i="3"/>
  <c r="K414" i="3"/>
  <c r="J414" i="3"/>
  <c r="I414" i="3"/>
  <c r="H414" i="3"/>
  <c r="G414" i="3"/>
  <c r="F414" i="3"/>
  <c r="E414" i="3"/>
  <c r="D414" i="3"/>
  <c r="C414" i="3"/>
  <c r="B414" i="3"/>
  <c r="P310" i="3"/>
  <c r="Q310" i="3"/>
  <c r="R310" i="3"/>
  <c r="S310" i="3"/>
  <c r="T310" i="3"/>
  <c r="U310" i="3"/>
  <c r="V310" i="3"/>
  <c r="W310" i="3"/>
  <c r="X310" i="3"/>
  <c r="Y310" i="3"/>
  <c r="Z310" i="3"/>
  <c r="AA310" i="3"/>
  <c r="P310" i="2"/>
  <c r="Q310" i="2"/>
  <c r="R310" i="2"/>
  <c r="S310" i="2"/>
  <c r="T310" i="2"/>
  <c r="U310" i="2"/>
  <c r="V310" i="2"/>
  <c r="W310" i="2"/>
  <c r="X310" i="2"/>
  <c r="Y310" i="2"/>
  <c r="Z310" i="2"/>
  <c r="AA310" i="2"/>
  <c r="N476" i="2" l="1"/>
  <c r="M476" i="2"/>
  <c r="L476" i="2"/>
  <c r="K476" i="2"/>
  <c r="J476" i="2"/>
  <c r="I476" i="2"/>
  <c r="H476" i="2"/>
  <c r="G476" i="2"/>
  <c r="F476" i="2"/>
  <c r="E476" i="2"/>
  <c r="D476" i="2"/>
  <c r="I415" i="3"/>
  <c r="H415" i="3"/>
  <c r="G415" i="3"/>
  <c r="F415" i="3"/>
  <c r="E415" i="3"/>
  <c r="B409" i="3"/>
  <c r="I409" i="3"/>
  <c r="H409" i="3"/>
  <c r="G409" i="3"/>
  <c r="F409" i="3"/>
  <c r="E409" i="3"/>
  <c r="J415" i="3"/>
  <c r="B415" i="3" l="1"/>
  <c r="D409" i="3"/>
  <c r="M409" i="3"/>
  <c r="D415" i="3"/>
  <c r="M415" i="3"/>
  <c r="K415" i="3"/>
  <c r="J409" i="3"/>
  <c r="N409" i="3"/>
  <c r="N415" i="3"/>
  <c r="K409" i="3"/>
  <c r="C409" i="3"/>
  <c r="L409" i="3"/>
  <c r="C415" i="3"/>
  <c r="L415" i="3"/>
  <c r="P309" i="3" l="1"/>
  <c r="Q309" i="3"/>
  <c r="R309" i="3"/>
  <c r="S309" i="3"/>
  <c r="T309" i="3"/>
  <c r="U309" i="3"/>
  <c r="V309" i="3"/>
  <c r="W309" i="3"/>
  <c r="X309" i="3"/>
  <c r="Y309" i="3"/>
  <c r="Z309" i="3"/>
  <c r="AA309" i="3"/>
  <c r="Z309" i="2"/>
  <c r="AA309" i="2"/>
  <c r="Y309" i="2"/>
  <c r="X309" i="2"/>
  <c r="W309" i="2"/>
  <c r="V309" i="2"/>
  <c r="S309" i="2"/>
  <c r="U309" i="2"/>
  <c r="T309" i="2"/>
  <c r="R309" i="2"/>
  <c r="Q309" i="2"/>
  <c r="P309" i="2"/>
  <c r="B454" i="2" l="1"/>
  <c r="N401" i="3" l="1"/>
  <c r="M401" i="3"/>
  <c r="L401" i="3"/>
  <c r="K401" i="3"/>
  <c r="J401" i="3"/>
  <c r="I401" i="3"/>
  <c r="H401" i="3"/>
  <c r="G401" i="3"/>
  <c r="F401" i="3"/>
  <c r="E401" i="3"/>
  <c r="D401" i="3"/>
  <c r="C401" i="3"/>
  <c r="N400" i="3"/>
  <c r="M400" i="3"/>
  <c r="L400" i="3"/>
  <c r="K400" i="3"/>
  <c r="J400" i="3"/>
  <c r="I400" i="3"/>
  <c r="H400" i="3"/>
  <c r="G400" i="3"/>
  <c r="F400" i="3"/>
  <c r="E400" i="3"/>
  <c r="D400" i="3"/>
  <c r="C400" i="3"/>
  <c r="B400" i="3"/>
  <c r="N399" i="3"/>
  <c r="M399" i="3"/>
  <c r="L399" i="3"/>
  <c r="K399" i="3"/>
  <c r="J399" i="3"/>
  <c r="I399" i="3"/>
  <c r="H399" i="3"/>
  <c r="G399" i="3"/>
  <c r="F399" i="3"/>
  <c r="E399" i="3"/>
  <c r="D399" i="3"/>
  <c r="C399" i="3"/>
  <c r="B399" i="3"/>
  <c r="N398" i="3"/>
  <c r="M398" i="3"/>
  <c r="L398" i="3"/>
  <c r="K398" i="3"/>
  <c r="J398" i="3"/>
  <c r="I398" i="3"/>
  <c r="H398" i="3"/>
  <c r="G398" i="3"/>
  <c r="F398" i="3"/>
  <c r="E398" i="3"/>
  <c r="D398" i="3"/>
  <c r="C398" i="3"/>
  <c r="B398" i="3"/>
  <c r="N397" i="3"/>
  <c r="M397" i="3"/>
  <c r="L397" i="3"/>
  <c r="K397" i="3"/>
  <c r="J397" i="3"/>
  <c r="I397" i="3"/>
  <c r="H397" i="3"/>
  <c r="G397" i="3"/>
  <c r="F397" i="3"/>
  <c r="E397" i="3"/>
  <c r="D397" i="3"/>
  <c r="C397" i="3"/>
  <c r="B397" i="3"/>
  <c r="N396" i="3"/>
  <c r="M396" i="3"/>
  <c r="L396" i="3"/>
  <c r="K396" i="3"/>
  <c r="J396" i="3"/>
  <c r="I396" i="3"/>
  <c r="H396" i="3"/>
  <c r="G396" i="3"/>
  <c r="F396" i="3"/>
  <c r="E396" i="3"/>
  <c r="D396" i="3"/>
  <c r="C396" i="3"/>
  <c r="B396" i="3"/>
  <c r="N395" i="3"/>
  <c r="M395" i="3"/>
  <c r="L395" i="3"/>
  <c r="K395" i="3"/>
  <c r="J395" i="3"/>
  <c r="I395" i="3"/>
  <c r="H395" i="3"/>
  <c r="G395" i="3"/>
  <c r="F395" i="3"/>
  <c r="E395" i="3"/>
  <c r="D395" i="3"/>
  <c r="C395" i="3"/>
  <c r="B395" i="3"/>
  <c r="N394" i="3"/>
  <c r="M394" i="3"/>
  <c r="L394" i="3"/>
  <c r="K394" i="3"/>
  <c r="J394" i="3"/>
  <c r="I394" i="3"/>
  <c r="H394" i="3"/>
  <c r="G394" i="3"/>
  <c r="F394" i="3"/>
  <c r="E394" i="3"/>
  <c r="D394" i="3"/>
  <c r="C394" i="3"/>
  <c r="B394" i="3"/>
  <c r="N393" i="3"/>
  <c r="M393" i="3"/>
  <c r="L393" i="3"/>
  <c r="K393" i="3"/>
  <c r="J393" i="3"/>
  <c r="I393" i="3"/>
  <c r="H393" i="3"/>
  <c r="G393" i="3"/>
  <c r="F393" i="3"/>
  <c r="E393" i="3"/>
  <c r="D393" i="3"/>
  <c r="C393" i="3"/>
  <c r="B393" i="3"/>
  <c r="N392" i="3"/>
  <c r="M392" i="3"/>
  <c r="L392" i="3"/>
  <c r="K392" i="3"/>
  <c r="J392" i="3"/>
  <c r="I392" i="3"/>
  <c r="H392" i="3"/>
  <c r="G392" i="3"/>
  <c r="F392" i="3"/>
  <c r="E392" i="3"/>
  <c r="D392" i="3"/>
  <c r="C392" i="3"/>
  <c r="B392" i="3"/>
  <c r="N391" i="3"/>
  <c r="M391" i="3"/>
  <c r="L391" i="3"/>
  <c r="K391" i="3"/>
  <c r="J391" i="3"/>
  <c r="I391" i="3"/>
  <c r="H391" i="3"/>
  <c r="G391" i="3"/>
  <c r="F391" i="3"/>
  <c r="E391" i="3"/>
  <c r="D391" i="3"/>
  <c r="C391" i="3"/>
  <c r="B391" i="3"/>
  <c r="N390" i="3"/>
  <c r="M390" i="3"/>
  <c r="L390" i="3"/>
  <c r="K390" i="3"/>
  <c r="J390" i="3"/>
  <c r="I390" i="3"/>
  <c r="H390" i="3"/>
  <c r="G390" i="3"/>
  <c r="F390" i="3"/>
  <c r="E390" i="3"/>
  <c r="D390" i="3"/>
  <c r="C390" i="3"/>
  <c r="B390" i="3"/>
  <c r="N389" i="3"/>
  <c r="M389" i="3"/>
  <c r="L389" i="3"/>
  <c r="K389" i="3"/>
  <c r="J389" i="3"/>
  <c r="I389" i="3"/>
  <c r="H389" i="3"/>
  <c r="G389" i="3"/>
  <c r="F389" i="3"/>
  <c r="E389" i="3"/>
  <c r="D389" i="3"/>
  <c r="C389" i="3"/>
  <c r="B389" i="3"/>
  <c r="N388" i="3"/>
  <c r="M388" i="3"/>
  <c r="L388" i="3"/>
  <c r="K388" i="3"/>
  <c r="J388" i="3"/>
  <c r="I388" i="3"/>
  <c r="H388" i="3"/>
  <c r="G388" i="3"/>
  <c r="F388" i="3"/>
  <c r="E388" i="3"/>
  <c r="D388" i="3"/>
  <c r="C388" i="3"/>
  <c r="B388" i="3"/>
  <c r="N387" i="3"/>
  <c r="M387" i="3"/>
  <c r="L387" i="3"/>
  <c r="K387" i="3"/>
  <c r="J387" i="3"/>
  <c r="I387" i="3"/>
  <c r="H387" i="3"/>
  <c r="G387" i="3"/>
  <c r="F387" i="3"/>
  <c r="E387" i="3"/>
  <c r="D387" i="3"/>
  <c r="C387" i="3"/>
  <c r="B387" i="3"/>
  <c r="N386" i="3"/>
  <c r="M386" i="3"/>
  <c r="L386" i="3"/>
  <c r="K386" i="3"/>
  <c r="J386" i="3"/>
  <c r="I386" i="3"/>
  <c r="H386" i="3"/>
  <c r="G386" i="3"/>
  <c r="F386" i="3"/>
  <c r="E386" i="3"/>
  <c r="D386" i="3"/>
  <c r="C386" i="3"/>
  <c r="B386" i="3"/>
  <c r="AA308" i="3"/>
  <c r="Z308" i="3"/>
  <c r="Y308" i="3"/>
  <c r="X308" i="3"/>
  <c r="W308" i="3"/>
  <c r="V308" i="3"/>
  <c r="U308" i="3"/>
  <c r="T308" i="3"/>
  <c r="S308" i="3"/>
  <c r="R308" i="3"/>
  <c r="Q308" i="3"/>
  <c r="P308" i="3"/>
  <c r="AA307" i="3"/>
  <c r="Z307" i="3"/>
  <c r="Y307" i="3"/>
  <c r="X307" i="3"/>
  <c r="W307" i="3"/>
  <c r="V307" i="3"/>
  <c r="U307" i="3"/>
  <c r="T307" i="3"/>
  <c r="S307" i="3"/>
  <c r="R307" i="3"/>
  <c r="Q307" i="3"/>
  <c r="P307" i="3"/>
  <c r="AA306" i="3"/>
  <c r="Z306" i="3"/>
  <c r="Y306" i="3"/>
  <c r="X306" i="3"/>
  <c r="W306" i="3"/>
  <c r="V306" i="3"/>
  <c r="U306" i="3"/>
  <c r="T306" i="3"/>
  <c r="S306" i="3"/>
  <c r="R306" i="3"/>
  <c r="Q306" i="3"/>
  <c r="P306" i="3"/>
  <c r="AA305" i="3"/>
  <c r="Z305" i="3"/>
  <c r="Y305" i="3"/>
  <c r="X305" i="3"/>
  <c r="W305" i="3"/>
  <c r="V305" i="3"/>
  <c r="U305" i="3"/>
  <c r="T305" i="3"/>
  <c r="S305" i="3"/>
  <c r="R305" i="3"/>
  <c r="Q305" i="3"/>
  <c r="P305" i="3"/>
  <c r="AA304" i="3"/>
  <c r="Z304" i="3"/>
  <c r="Y304" i="3"/>
  <c r="X304" i="3"/>
  <c r="W304" i="3"/>
  <c r="V304" i="3"/>
  <c r="U304" i="3"/>
  <c r="T304" i="3"/>
  <c r="S304" i="3"/>
  <c r="R304" i="3"/>
  <c r="Q304" i="3"/>
  <c r="P304" i="3"/>
  <c r="AA303" i="3"/>
  <c r="Z303" i="3"/>
  <c r="Y303" i="3"/>
  <c r="X303" i="3"/>
  <c r="W303" i="3"/>
  <c r="V303" i="3"/>
  <c r="U303" i="3"/>
  <c r="T303" i="3"/>
  <c r="S303" i="3"/>
  <c r="R303" i="3"/>
  <c r="Q303" i="3"/>
  <c r="P303" i="3"/>
  <c r="AA302" i="3"/>
  <c r="Z302" i="3"/>
  <c r="Y302" i="3"/>
  <c r="X302" i="3"/>
  <c r="W302" i="3"/>
  <c r="V302" i="3"/>
  <c r="U302" i="3"/>
  <c r="T302" i="3"/>
  <c r="S302" i="3"/>
  <c r="R302" i="3"/>
  <c r="Q302" i="3"/>
  <c r="P302" i="3"/>
  <c r="AA301" i="3"/>
  <c r="Z301" i="3"/>
  <c r="Y301" i="3"/>
  <c r="X301" i="3"/>
  <c r="W301" i="3"/>
  <c r="V301" i="3"/>
  <c r="U301" i="3"/>
  <c r="T301" i="3"/>
  <c r="S301" i="3"/>
  <c r="R301" i="3"/>
  <c r="Q301" i="3"/>
  <c r="P301" i="3"/>
  <c r="AA300" i="3"/>
  <c r="Z300" i="3"/>
  <c r="Y300" i="3"/>
  <c r="X300" i="3"/>
  <c r="W300" i="3"/>
  <c r="V300" i="3"/>
  <c r="U300" i="3"/>
  <c r="T300" i="3"/>
  <c r="S300" i="3"/>
  <c r="R300" i="3"/>
  <c r="Q300" i="3"/>
  <c r="P300" i="3"/>
  <c r="AA299" i="3"/>
  <c r="Z299" i="3"/>
  <c r="Y299" i="3"/>
  <c r="X299" i="3"/>
  <c r="W299" i="3"/>
  <c r="V299" i="3"/>
  <c r="U299" i="3"/>
  <c r="T299" i="3"/>
  <c r="S299" i="3"/>
  <c r="R299" i="3"/>
  <c r="Q299" i="3"/>
  <c r="P299" i="3"/>
  <c r="AA298" i="3"/>
  <c r="Z298" i="3"/>
  <c r="Y298" i="3"/>
  <c r="X298" i="3"/>
  <c r="W298" i="3"/>
  <c r="V298" i="3"/>
  <c r="U298" i="3"/>
  <c r="T298" i="3"/>
  <c r="S298" i="3"/>
  <c r="R298" i="3"/>
  <c r="Q298" i="3"/>
  <c r="P298" i="3"/>
  <c r="AA297" i="3"/>
  <c r="Z297" i="3"/>
  <c r="Y297" i="3"/>
  <c r="X297" i="3"/>
  <c r="W297" i="3"/>
  <c r="V297" i="3"/>
  <c r="U297" i="3"/>
  <c r="T297" i="3"/>
  <c r="S297" i="3"/>
  <c r="R297" i="3"/>
  <c r="Q297" i="3"/>
  <c r="P297" i="3"/>
  <c r="AA296" i="3"/>
  <c r="Z296" i="3"/>
  <c r="Y296" i="3"/>
  <c r="X296" i="3"/>
  <c r="W296" i="3"/>
  <c r="V296" i="3"/>
  <c r="U296" i="3"/>
  <c r="T296" i="3"/>
  <c r="S296" i="3"/>
  <c r="R296" i="3"/>
  <c r="Q296" i="3"/>
  <c r="P296" i="3"/>
  <c r="AA295" i="3"/>
  <c r="Z295" i="3"/>
  <c r="Y295" i="3"/>
  <c r="X295" i="3"/>
  <c r="W295" i="3"/>
  <c r="V295" i="3"/>
  <c r="U295" i="3"/>
  <c r="T295" i="3"/>
  <c r="S295" i="3"/>
  <c r="R295" i="3"/>
  <c r="Q295" i="3"/>
  <c r="P295" i="3"/>
  <c r="AA294" i="3"/>
  <c r="Z294" i="3"/>
  <c r="Y294" i="3"/>
  <c r="X294" i="3"/>
  <c r="W294" i="3"/>
  <c r="V294" i="3"/>
  <c r="U294" i="3"/>
  <c r="T294" i="3"/>
  <c r="S294" i="3"/>
  <c r="R294" i="3"/>
  <c r="Q294" i="3"/>
  <c r="P294" i="3"/>
  <c r="AA293" i="3"/>
  <c r="Z293" i="3"/>
  <c r="Y293" i="3"/>
  <c r="X293" i="3"/>
  <c r="W293" i="3"/>
  <c r="V293" i="3"/>
  <c r="U293" i="3"/>
  <c r="T293" i="3"/>
  <c r="S293" i="3"/>
  <c r="R293" i="3"/>
  <c r="Q293" i="3"/>
  <c r="P293" i="3"/>
  <c r="AA292" i="3"/>
  <c r="Z292" i="3"/>
  <c r="Y292" i="3"/>
  <c r="X292" i="3"/>
  <c r="W292" i="3"/>
  <c r="V292" i="3"/>
  <c r="U292" i="3"/>
  <c r="T292" i="3"/>
  <c r="S292" i="3"/>
  <c r="R292" i="3"/>
  <c r="Q292" i="3"/>
  <c r="P292" i="3"/>
  <c r="AA291" i="3"/>
  <c r="Z291" i="3"/>
  <c r="Y291" i="3"/>
  <c r="X291" i="3"/>
  <c r="W291" i="3"/>
  <c r="V291" i="3"/>
  <c r="U291" i="3"/>
  <c r="T291" i="3"/>
  <c r="S291" i="3"/>
  <c r="R291" i="3"/>
  <c r="Q291" i="3"/>
  <c r="P291" i="3"/>
  <c r="AA290" i="3"/>
  <c r="Z290" i="3"/>
  <c r="Y290" i="3"/>
  <c r="X290" i="3"/>
  <c r="W290" i="3"/>
  <c r="V290" i="3"/>
  <c r="U290" i="3"/>
  <c r="T290" i="3"/>
  <c r="S290" i="3"/>
  <c r="R290" i="3"/>
  <c r="Q290" i="3"/>
  <c r="P290" i="3"/>
  <c r="AA289" i="3"/>
  <c r="Z289" i="3"/>
  <c r="Y289" i="3"/>
  <c r="X289" i="3"/>
  <c r="W289" i="3"/>
  <c r="V289" i="3"/>
  <c r="U289" i="3"/>
  <c r="T289" i="3"/>
  <c r="S289" i="3"/>
  <c r="R289" i="3"/>
  <c r="Q289" i="3"/>
  <c r="P289" i="3"/>
  <c r="AA288" i="3"/>
  <c r="Z288" i="3"/>
  <c r="Y288" i="3"/>
  <c r="X288" i="3"/>
  <c r="W288" i="3"/>
  <c r="V288" i="3"/>
  <c r="U288" i="3"/>
  <c r="T288" i="3"/>
  <c r="S288" i="3"/>
  <c r="R288" i="3"/>
  <c r="Q288" i="3"/>
  <c r="P288" i="3"/>
  <c r="AA287" i="3"/>
  <c r="Z287" i="3"/>
  <c r="Y287" i="3"/>
  <c r="X287" i="3"/>
  <c r="W287" i="3"/>
  <c r="V287" i="3"/>
  <c r="U287" i="3"/>
  <c r="T287" i="3"/>
  <c r="S287" i="3"/>
  <c r="R287" i="3"/>
  <c r="Q287" i="3"/>
  <c r="P287" i="3"/>
  <c r="AA286" i="3"/>
  <c r="Z286" i="3"/>
  <c r="Y286" i="3"/>
  <c r="X286" i="3"/>
  <c r="W286" i="3"/>
  <c r="V286" i="3"/>
  <c r="U286" i="3"/>
  <c r="T286" i="3"/>
  <c r="S286" i="3"/>
  <c r="R286" i="3"/>
  <c r="Q286" i="3"/>
  <c r="P286" i="3"/>
  <c r="AA285" i="3"/>
  <c r="Z285" i="3"/>
  <c r="Y285" i="3"/>
  <c r="X285" i="3"/>
  <c r="W285" i="3"/>
  <c r="V285" i="3"/>
  <c r="U285" i="3"/>
  <c r="T285" i="3"/>
  <c r="S285" i="3"/>
  <c r="R285" i="3"/>
  <c r="Q285" i="3"/>
  <c r="P285" i="3"/>
  <c r="AA284" i="3"/>
  <c r="Z284" i="3"/>
  <c r="Y284" i="3"/>
  <c r="X284" i="3"/>
  <c r="W284" i="3"/>
  <c r="V284" i="3"/>
  <c r="U284" i="3"/>
  <c r="T284" i="3"/>
  <c r="S284" i="3"/>
  <c r="R284" i="3"/>
  <c r="Q284" i="3"/>
  <c r="P284" i="3"/>
  <c r="AA283" i="3"/>
  <c r="Z283" i="3"/>
  <c r="Y283" i="3"/>
  <c r="X283" i="3"/>
  <c r="W283" i="3"/>
  <c r="V283" i="3"/>
  <c r="U283" i="3"/>
  <c r="T283" i="3"/>
  <c r="S283" i="3"/>
  <c r="R283" i="3"/>
  <c r="Q283" i="3"/>
  <c r="P283" i="3"/>
  <c r="AA282" i="3"/>
  <c r="Z282" i="3"/>
  <c r="Y282" i="3"/>
  <c r="X282" i="3"/>
  <c r="W282" i="3"/>
  <c r="V282" i="3"/>
  <c r="U282" i="3"/>
  <c r="T282" i="3"/>
  <c r="S282" i="3"/>
  <c r="R282" i="3"/>
  <c r="Q282" i="3"/>
  <c r="P282" i="3"/>
  <c r="AA281" i="3"/>
  <c r="Z281" i="3"/>
  <c r="Y281" i="3"/>
  <c r="X281" i="3"/>
  <c r="W281" i="3"/>
  <c r="V281" i="3"/>
  <c r="U281" i="3"/>
  <c r="T281" i="3"/>
  <c r="S281" i="3"/>
  <c r="R281" i="3"/>
  <c r="Q281" i="3"/>
  <c r="P281" i="3"/>
  <c r="AA280" i="3"/>
  <c r="Z280" i="3"/>
  <c r="Y280" i="3"/>
  <c r="X280" i="3"/>
  <c r="W280" i="3"/>
  <c r="V280" i="3"/>
  <c r="U280" i="3"/>
  <c r="T280" i="3"/>
  <c r="S280" i="3"/>
  <c r="R280" i="3"/>
  <c r="Q280" i="3"/>
  <c r="P280" i="3"/>
  <c r="AA279" i="3"/>
  <c r="Z279" i="3"/>
  <c r="Y279" i="3"/>
  <c r="X279" i="3"/>
  <c r="W279" i="3"/>
  <c r="V279" i="3"/>
  <c r="U279" i="3"/>
  <c r="T279" i="3"/>
  <c r="S279" i="3"/>
  <c r="R279" i="3"/>
  <c r="Q279" i="3"/>
  <c r="P279" i="3"/>
  <c r="AA278" i="3"/>
  <c r="Z278" i="3"/>
  <c r="Y278" i="3"/>
  <c r="X278" i="3"/>
  <c r="W278" i="3"/>
  <c r="V278" i="3"/>
  <c r="U278" i="3"/>
  <c r="T278" i="3"/>
  <c r="S278" i="3"/>
  <c r="R278" i="3"/>
  <c r="Q278" i="3"/>
  <c r="P278" i="3"/>
  <c r="AA277" i="3"/>
  <c r="Z277" i="3"/>
  <c r="Y277" i="3"/>
  <c r="X277" i="3"/>
  <c r="W277" i="3"/>
  <c r="V277" i="3"/>
  <c r="U277" i="3"/>
  <c r="T277" i="3"/>
  <c r="S277" i="3"/>
  <c r="R277" i="3"/>
  <c r="Q277" i="3"/>
  <c r="P277" i="3"/>
  <c r="AA276" i="3"/>
  <c r="Z276" i="3"/>
  <c r="Y276" i="3"/>
  <c r="X276" i="3"/>
  <c r="W276" i="3"/>
  <c r="V276" i="3"/>
  <c r="U276" i="3"/>
  <c r="T276" i="3"/>
  <c r="S276" i="3"/>
  <c r="R276" i="3"/>
  <c r="Q276" i="3"/>
  <c r="P276" i="3"/>
  <c r="AA275" i="3"/>
  <c r="Z275" i="3"/>
  <c r="Y275" i="3"/>
  <c r="X275" i="3"/>
  <c r="W275" i="3"/>
  <c r="V275" i="3"/>
  <c r="U275" i="3"/>
  <c r="T275" i="3"/>
  <c r="S275" i="3"/>
  <c r="R275" i="3"/>
  <c r="Q275" i="3"/>
  <c r="P275" i="3"/>
  <c r="AA274" i="3"/>
  <c r="Z274" i="3"/>
  <c r="Y274" i="3"/>
  <c r="X274" i="3"/>
  <c r="W274" i="3"/>
  <c r="V274" i="3"/>
  <c r="U274" i="3"/>
  <c r="T274" i="3"/>
  <c r="S274" i="3"/>
  <c r="R274" i="3"/>
  <c r="Q274" i="3"/>
  <c r="P274" i="3"/>
  <c r="AA273" i="3"/>
  <c r="Z273" i="3"/>
  <c r="Y273" i="3"/>
  <c r="X273" i="3"/>
  <c r="W273" i="3"/>
  <c r="V273" i="3"/>
  <c r="U273" i="3"/>
  <c r="T273" i="3"/>
  <c r="S273" i="3"/>
  <c r="R273" i="3"/>
  <c r="Q273" i="3"/>
  <c r="P273" i="3"/>
  <c r="AA272" i="3"/>
  <c r="Z272" i="3"/>
  <c r="Y272" i="3"/>
  <c r="X272" i="3"/>
  <c r="W272" i="3"/>
  <c r="V272" i="3"/>
  <c r="U272" i="3"/>
  <c r="T272" i="3"/>
  <c r="S272" i="3"/>
  <c r="R272" i="3"/>
  <c r="Q272" i="3"/>
  <c r="P272" i="3"/>
  <c r="AA271" i="3"/>
  <c r="Z271" i="3"/>
  <c r="Y271" i="3"/>
  <c r="X271" i="3"/>
  <c r="W271" i="3"/>
  <c r="V271" i="3"/>
  <c r="U271" i="3"/>
  <c r="T271" i="3"/>
  <c r="S271" i="3"/>
  <c r="R271" i="3"/>
  <c r="Q271" i="3"/>
  <c r="P271" i="3"/>
  <c r="AA270" i="3"/>
  <c r="Z270" i="3"/>
  <c r="Y270" i="3"/>
  <c r="X270" i="3"/>
  <c r="W270" i="3"/>
  <c r="V270" i="3"/>
  <c r="U270" i="3"/>
  <c r="T270" i="3"/>
  <c r="S270" i="3"/>
  <c r="R270" i="3"/>
  <c r="Q270" i="3"/>
  <c r="P270" i="3"/>
  <c r="AA269" i="3"/>
  <c r="Z269" i="3"/>
  <c r="Y269" i="3"/>
  <c r="X269" i="3"/>
  <c r="W269" i="3"/>
  <c r="V269" i="3"/>
  <c r="U269" i="3"/>
  <c r="T269" i="3"/>
  <c r="S269" i="3"/>
  <c r="R269" i="3"/>
  <c r="Q269" i="3"/>
  <c r="P269" i="3"/>
  <c r="AA268" i="3"/>
  <c r="Z268" i="3"/>
  <c r="Y268" i="3"/>
  <c r="X268" i="3"/>
  <c r="W268" i="3"/>
  <c r="V268" i="3"/>
  <c r="U268" i="3"/>
  <c r="T268" i="3"/>
  <c r="S268" i="3"/>
  <c r="R268" i="3"/>
  <c r="Q268" i="3"/>
  <c r="P268" i="3"/>
  <c r="AA267" i="3"/>
  <c r="Z267" i="3"/>
  <c r="Y267" i="3"/>
  <c r="X267" i="3"/>
  <c r="W267" i="3"/>
  <c r="V267" i="3"/>
  <c r="U267" i="3"/>
  <c r="T267" i="3"/>
  <c r="S267" i="3"/>
  <c r="R267" i="3"/>
  <c r="Q267" i="3"/>
  <c r="P267" i="3"/>
  <c r="AA266" i="3"/>
  <c r="Z266" i="3"/>
  <c r="Y266" i="3"/>
  <c r="X266" i="3"/>
  <c r="W266" i="3"/>
  <c r="V266" i="3"/>
  <c r="U266" i="3"/>
  <c r="T266" i="3"/>
  <c r="S266" i="3"/>
  <c r="R266" i="3"/>
  <c r="Q266" i="3"/>
  <c r="P266" i="3"/>
  <c r="AA265" i="3"/>
  <c r="Z265" i="3"/>
  <c r="Y265" i="3"/>
  <c r="X265" i="3"/>
  <c r="W265" i="3"/>
  <c r="V265" i="3"/>
  <c r="U265" i="3"/>
  <c r="T265" i="3"/>
  <c r="S265" i="3"/>
  <c r="R265" i="3"/>
  <c r="Q265" i="3"/>
  <c r="P265" i="3"/>
  <c r="AA264" i="3"/>
  <c r="Z264" i="3"/>
  <c r="Y264" i="3"/>
  <c r="X264" i="3"/>
  <c r="W264" i="3"/>
  <c r="V264" i="3"/>
  <c r="U264" i="3"/>
  <c r="T264" i="3"/>
  <c r="S264" i="3"/>
  <c r="R264" i="3"/>
  <c r="Q264" i="3"/>
  <c r="P264" i="3"/>
  <c r="AA263" i="3"/>
  <c r="Z263" i="3"/>
  <c r="Y263" i="3"/>
  <c r="X263" i="3"/>
  <c r="W263" i="3"/>
  <c r="V263" i="3"/>
  <c r="U263" i="3"/>
  <c r="T263" i="3"/>
  <c r="S263" i="3"/>
  <c r="R263" i="3"/>
  <c r="Q263" i="3"/>
  <c r="P263" i="3"/>
  <c r="AA262" i="3"/>
  <c r="Z262" i="3"/>
  <c r="Y262" i="3"/>
  <c r="X262" i="3"/>
  <c r="W262" i="3"/>
  <c r="V262" i="3"/>
  <c r="U262" i="3"/>
  <c r="T262" i="3"/>
  <c r="S262" i="3"/>
  <c r="R262" i="3"/>
  <c r="Q262" i="3"/>
  <c r="P262" i="3"/>
  <c r="AA261" i="3"/>
  <c r="Z261" i="3"/>
  <c r="Y261" i="3"/>
  <c r="X261" i="3"/>
  <c r="W261" i="3"/>
  <c r="V261" i="3"/>
  <c r="U261" i="3"/>
  <c r="T261" i="3"/>
  <c r="S261" i="3"/>
  <c r="R261" i="3"/>
  <c r="Q261" i="3"/>
  <c r="P261" i="3"/>
  <c r="AA260" i="3"/>
  <c r="Z260" i="3"/>
  <c r="Y260" i="3"/>
  <c r="X260" i="3"/>
  <c r="W260" i="3"/>
  <c r="V260" i="3"/>
  <c r="U260" i="3"/>
  <c r="T260" i="3"/>
  <c r="S260" i="3"/>
  <c r="R260" i="3"/>
  <c r="Q260" i="3"/>
  <c r="P260" i="3"/>
  <c r="AA259" i="3"/>
  <c r="Z259" i="3"/>
  <c r="Y259" i="3"/>
  <c r="X259" i="3"/>
  <c r="W259" i="3"/>
  <c r="V259" i="3"/>
  <c r="U259" i="3"/>
  <c r="T259" i="3"/>
  <c r="S259" i="3"/>
  <c r="R259" i="3"/>
  <c r="Q259" i="3"/>
  <c r="P259" i="3"/>
  <c r="AA258" i="3"/>
  <c r="Z258" i="3"/>
  <c r="Y258" i="3"/>
  <c r="X258" i="3"/>
  <c r="W258" i="3"/>
  <c r="V258" i="3"/>
  <c r="U258" i="3"/>
  <c r="T258" i="3"/>
  <c r="S258" i="3"/>
  <c r="R258" i="3"/>
  <c r="Q258" i="3"/>
  <c r="P258" i="3"/>
  <c r="AA257" i="3"/>
  <c r="Z257" i="3"/>
  <c r="Y257" i="3"/>
  <c r="X257" i="3"/>
  <c r="W257" i="3"/>
  <c r="V257" i="3"/>
  <c r="U257" i="3"/>
  <c r="T257" i="3"/>
  <c r="S257" i="3"/>
  <c r="R257" i="3"/>
  <c r="Q257" i="3"/>
  <c r="P257" i="3"/>
  <c r="AA256" i="3"/>
  <c r="Z256" i="3"/>
  <c r="Y256" i="3"/>
  <c r="X256" i="3"/>
  <c r="W256" i="3"/>
  <c r="V256" i="3"/>
  <c r="U256" i="3"/>
  <c r="T256" i="3"/>
  <c r="S256" i="3"/>
  <c r="R256" i="3"/>
  <c r="Q256" i="3"/>
  <c r="P256" i="3"/>
  <c r="AA255" i="3"/>
  <c r="Z255" i="3"/>
  <c r="Y255" i="3"/>
  <c r="X255" i="3"/>
  <c r="W255" i="3"/>
  <c r="V255" i="3"/>
  <c r="U255" i="3"/>
  <c r="T255" i="3"/>
  <c r="S255" i="3"/>
  <c r="R255" i="3"/>
  <c r="Q255" i="3"/>
  <c r="P255" i="3"/>
  <c r="AA254" i="3"/>
  <c r="Z254" i="3"/>
  <c r="Y254" i="3"/>
  <c r="X254" i="3"/>
  <c r="W254" i="3"/>
  <c r="V254" i="3"/>
  <c r="U254" i="3"/>
  <c r="T254" i="3"/>
  <c r="S254" i="3"/>
  <c r="R254" i="3"/>
  <c r="Q254" i="3"/>
  <c r="P254" i="3"/>
  <c r="AA253" i="3"/>
  <c r="Z253" i="3"/>
  <c r="Y253" i="3"/>
  <c r="X253" i="3"/>
  <c r="W253" i="3"/>
  <c r="V253" i="3"/>
  <c r="U253" i="3"/>
  <c r="T253" i="3"/>
  <c r="S253" i="3"/>
  <c r="R253" i="3"/>
  <c r="Q253" i="3"/>
  <c r="P253" i="3"/>
  <c r="AA252" i="3"/>
  <c r="Z252" i="3"/>
  <c r="Y252" i="3"/>
  <c r="X252" i="3"/>
  <c r="W252" i="3"/>
  <c r="V252" i="3"/>
  <c r="U252" i="3"/>
  <c r="T252" i="3"/>
  <c r="S252" i="3"/>
  <c r="R252" i="3"/>
  <c r="Q252" i="3"/>
  <c r="P252" i="3"/>
  <c r="AA251" i="3"/>
  <c r="Z251" i="3"/>
  <c r="Y251" i="3"/>
  <c r="X251" i="3"/>
  <c r="W251" i="3"/>
  <c r="V251" i="3"/>
  <c r="U251" i="3"/>
  <c r="T251" i="3"/>
  <c r="S251" i="3"/>
  <c r="R251" i="3"/>
  <c r="Q251" i="3"/>
  <c r="P251" i="3"/>
  <c r="AA250" i="3"/>
  <c r="Z250" i="3"/>
  <c r="Y250" i="3"/>
  <c r="X250" i="3"/>
  <c r="W250" i="3"/>
  <c r="V250" i="3"/>
  <c r="U250" i="3"/>
  <c r="T250" i="3"/>
  <c r="S250" i="3"/>
  <c r="R250" i="3"/>
  <c r="Q250" i="3"/>
  <c r="P250" i="3"/>
  <c r="AA249" i="3"/>
  <c r="Z249" i="3"/>
  <c r="Y249" i="3"/>
  <c r="X249" i="3"/>
  <c r="W249" i="3"/>
  <c r="V249" i="3"/>
  <c r="U249" i="3"/>
  <c r="T249" i="3"/>
  <c r="S249" i="3"/>
  <c r="R249" i="3"/>
  <c r="Q249" i="3"/>
  <c r="P249" i="3"/>
  <c r="AA248" i="3"/>
  <c r="Z248" i="3"/>
  <c r="Y248" i="3"/>
  <c r="X248" i="3"/>
  <c r="W248" i="3"/>
  <c r="V248" i="3"/>
  <c r="U248" i="3"/>
  <c r="T248" i="3"/>
  <c r="S248" i="3"/>
  <c r="R248" i="3"/>
  <c r="Q248" i="3"/>
  <c r="P248" i="3"/>
  <c r="AA247" i="3"/>
  <c r="Z247" i="3"/>
  <c r="Y247" i="3"/>
  <c r="X247" i="3"/>
  <c r="W247" i="3"/>
  <c r="V247" i="3"/>
  <c r="U247" i="3"/>
  <c r="T247" i="3"/>
  <c r="S247" i="3"/>
  <c r="R247" i="3"/>
  <c r="Q247" i="3"/>
  <c r="P247" i="3"/>
  <c r="AA246" i="3"/>
  <c r="Z246" i="3"/>
  <c r="Y246" i="3"/>
  <c r="X246" i="3"/>
  <c r="W246" i="3"/>
  <c r="V246" i="3"/>
  <c r="U246" i="3"/>
  <c r="T246" i="3"/>
  <c r="S246" i="3"/>
  <c r="R246" i="3"/>
  <c r="Q246" i="3"/>
  <c r="P246" i="3"/>
  <c r="AA245" i="3"/>
  <c r="Z245" i="3"/>
  <c r="Y245" i="3"/>
  <c r="X245" i="3"/>
  <c r="W245" i="3"/>
  <c r="V245" i="3"/>
  <c r="U245" i="3"/>
  <c r="T245" i="3"/>
  <c r="S245" i="3"/>
  <c r="R245" i="3"/>
  <c r="Q245" i="3"/>
  <c r="P245" i="3"/>
  <c r="AA244" i="3"/>
  <c r="Z244" i="3"/>
  <c r="Y244" i="3"/>
  <c r="X244" i="3"/>
  <c r="W244" i="3"/>
  <c r="V244" i="3"/>
  <c r="U244" i="3"/>
  <c r="T244" i="3"/>
  <c r="S244" i="3"/>
  <c r="R244" i="3"/>
  <c r="Q244" i="3"/>
  <c r="P244" i="3"/>
  <c r="AA243" i="3"/>
  <c r="Z243" i="3"/>
  <c r="Y243" i="3"/>
  <c r="X243" i="3"/>
  <c r="W243" i="3"/>
  <c r="V243" i="3"/>
  <c r="U243" i="3"/>
  <c r="T243" i="3"/>
  <c r="S243" i="3"/>
  <c r="R243" i="3"/>
  <c r="Q243" i="3"/>
  <c r="P243" i="3"/>
  <c r="AA242" i="3"/>
  <c r="Z242" i="3"/>
  <c r="Y242" i="3"/>
  <c r="X242" i="3"/>
  <c r="W242" i="3"/>
  <c r="V242" i="3"/>
  <c r="U242" i="3"/>
  <c r="T242" i="3"/>
  <c r="S242" i="3"/>
  <c r="R242" i="3"/>
  <c r="Q242" i="3"/>
  <c r="P242" i="3"/>
  <c r="AA241" i="3"/>
  <c r="Z241" i="3"/>
  <c r="Y241" i="3"/>
  <c r="X241" i="3"/>
  <c r="W241" i="3"/>
  <c r="V241" i="3"/>
  <c r="U241" i="3"/>
  <c r="T241" i="3"/>
  <c r="S241" i="3"/>
  <c r="R241" i="3"/>
  <c r="Q241" i="3"/>
  <c r="P241" i="3"/>
  <c r="AA240" i="3"/>
  <c r="Z240" i="3"/>
  <c r="Y240" i="3"/>
  <c r="X240" i="3"/>
  <c r="W240" i="3"/>
  <c r="V240" i="3"/>
  <c r="U240" i="3"/>
  <c r="T240" i="3"/>
  <c r="S240" i="3"/>
  <c r="R240" i="3"/>
  <c r="Q240" i="3"/>
  <c r="P240" i="3"/>
  <c r="AA239" i="3"/>
  <c r="Z239" i="3"/>
  <c r="Y239" i="3"/>
  <c r="X239" i="3"/>
  <c r="W239" i="3"/>
  <c r="V239" i="3"/>
  <c r="U239" i="3"/>
  <c r="T239" i="3"/>
  <c r="S239" i="3"/>
  <c r="R239" i="3"/>
  <c r="Q239" i="3"/>
  <c r="P239" i="3"/>
  <c r="AA238" i="3"/>
  <c r="Z238" i="3"/>
  <c r="Y238" i="3"/>
  <c r="X238" i="3"/>
  <c r="W238" i="3"/>
  <c r="V238" i="3"/>
  <c r="U238" i="3"/>
  <c r="T238" i="3"/>
  <c r="S238" i="3"/>
  <c r="R238" i="3"/>
  <c r="Q238" i="3"/>
  <c r="P238" i="3"/>
  <c r="AA237" i="3"/>
  <c r="Z237" i="3"/>
  <c r="Y237" i="3"/>
  <c r="X237" i="3"/>
  <c r="W237" i="3"/>
  <c r="V237" i="3"/>
  <c r="U237" i="3"/>
  <c r="T237" i="3"/>
  <c r="S237" i="3"/>
  <c r="R237" i="3"/>
  <c r="Q237" i="3"/>
  <c r="P237" i="3"/>
  <c r="AA236" i="3"/>
  <c r="Z236" i="3"/>
  <c r="Y236" i="3"/>
  <c r="X236" i="3"/>
  <c r="W236" i="3"/>
  <c r="V236" i="3"/>
  <c r="U236" i="3"/>
  <c r="T236" i="3"/>
  <c r="S236" i="3"/>
  <c r="R236" i="3"/>
  <c r="Q236" i="3"/>
  <c r="P236" i="3"/>
  <c r="AA235" i="3"/>
  <c r="Z235" i="3"/>
  <c r="Y235" i="3"/>
  <c r="X235" i="3"/>
  <c r="W235" i="3"/>
  <c r="V235" i="3"/>
  <c r="U235" i="3"/>
  <c r="T235" i="3"/>
  <c r="S235" i="3"/>
  <c r="R235" i="3"/>
  <c r="Q235" i="3"/>
  <c r="P235" i="3"/>
  <c r="AA234" i="3"/>
  <c r="Z234" i="3"/>
  <c r="Y234" i="3"/>
  <c r="X234" i="3"/>
  <c r="W234" i="3"/>
  <c r="V234" i="3"/>
  <c r="U234" i="3"/>
  <c r="T234" i="3"/>
  <c r="S234" i="3"/>
  <c r="R234" i="3"/>
  <c r="Q234" i="3"/>
  <c r="P234" i="3"/>
  <c r="AA233" i="3"/>
  <c r="Z233" i="3"/>
  <c r="Y233" i="3"/>
  <c r="X233" i="3"/>
  <c r="W233" i="3"/>
  <c r="V233" i="3"/>
  <c r="U233" i="3"/>
  <c r="T233" i="3"/>
  <c r="S233" i="3"/>
  <c r="R233" i="3"/>
  <c r="Q233" i="3"/>
  <c r="P233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AA231" i="3"/>
  <c r="Z231" i="3"/>
  <c r="Y231" i="3"/>
  <c r="X231" i="3"/>
  <c r="W231" i="3"/>
  <c r="V231" i="3"/>
  <c r="U231" i="3"/>
  <c r="T231" i="3"/>
  <c r="S231" i="3"/>
  <c r="R231" i="3"/>
  <c r="Q231" i="3"/>
  <c r="P231" i="3"/>
  <c r="AA230" i="3"/>
  <c r="Z230" i="3"/>
  <c r="Y230" i="3"/>
  <c r="X230" i="3"/>
  <c r="W230" i="3"/>
  <c r="V230" i="3"/>
  <c r="U230" i="3"/>
  <c r="T230" i="3"/>
  <c r="S230" i="3"/>
  <c r="R230" i="3"/>
  <c r="Q230" i="3"/>
  <c r="P230" i="3"/>
  <c r="AA229" i="3"/>
  <c r="Z229" i="3"/>
  <c r="Y229" i="3"/>
  <c r="X229" i="3"/>
  <c r="W229" i="3"/>
  <c r="V229" i="3"/>
  <c r="U229" i="3"/>
  <c r="T229" i="3"/>
  <c r="S229" i="3"/>
  <c r="R229" i="3"/>
  <c r="Q229" i="3"/>
  <c r="P229" i="3"/>
  <c r="AA228" i="3"/>
  <c r="Z228" i="3"/>
  <c r="Y228" i="3"/>
  <c r="X228" i="3"/>
  <c r="W228" i="3"/>
  <c r="V228" i="3"/>
  <c r="U228" i="3"/>
  <c r="T228" i="3"/>
  <c r="S228" i="3"/>
  <c r="R228" i="3"/>
  <c r="Q228" i="3"/>
  <c r="P228" i="3"/>
  <c r="AA227" i="3"/>
  <c r="Z227" i="3"/>
  <c r="Y227" i="3"/>
  <c r="X227" i="3"/>
  <c r="W227" i="3"/>
  <c r="V227" i="3"/>
  <c r="U227" i="3"/>
  <c r="T227" i="3"/>
  <c r="S227" i="3"/>
  <c r="R227" i="3"/>
  <c r="Q227" i="3"/>
  <c r="P227" i="3"/>
  <c r="AA226" i="3"/>
  <c r="Z226" i="3"/>
  <c r="Y226" i="3"/>
  <c r="X226" i="3"/>
  <c r="W226" i="3"/>
  <c r="V226" i="3"/>
  <c r="U226" i="3"/>
  <c r="T226" i="3"/>
  <c r="S226" i="3"/>
  <c r="R226" i="3"/>
  <c r="Q226" i="3"/>
  <c r="P226" i="3"/>
  <c r="AA225" i="3"/>
  <c r="Z225" i="3"/>
  <c r="Y225" i="3"/>
  <c r="X225" i="3"/>
  <c r="W225" i="3"/>
  <c r="V225" i="3"/>
  <c r="U225" i="3"/>
  <c r="T225" i="3"/>
  <c r="S225" i="3"/>
  <c r="R225" i="3"/>
  <c r="Q225" i="3"/>
  <c r="P225" i="3"/>
  <c r="AA224" i="3"/>
  <c r="Z224" i="3"/>
  <c r="Y224" i="3"/>
  <c r="X224" i="3"/>
  <c r="W224" i="3"/>
  <c r="V224" i="3"/>
  <c r="U224" i="3"/>
  <c r="T224" i="3"/>
  <c r="S224" i="3"/>
  <c r="R224" i="3"/>
  <c r="Q224" i="3"/>
  <c r="P224" i="3"/>
  <c r="AA223" i="3"/>
  <c r="Z223" i="3"/>
  <c r="Y223" i="3"/>
  <c r="X223" i="3"/>
  <c r="W223" i="3"/>
  <c r="V223" i="3"/>
  <c r="U223" i="3"/>
  <c r="T223" i="3"/>
  <c r="S223" i="3"/>
  <c r="R223" i="3"/>
  <c r="Q223" i="3"/>
  <c r="P223" i="3"/>
  <c r="AA222" i="3"/>
  <c r="Z222" i="3"/>
  <c r="Y222" i="3"/>
  <c r="X222" i="3"/>
  <c r="W222" i="3"/>
  <c r="V222" i="3"/>
  <c r="U222" i="3"/>
  <c r="T222" i="3"/>
  <c r="S222" i="3"/>
  <c r="R222" i="3"/>
  <c r="Q222" i="3"/>
  <c r="P222" i="3"/>
  <c r="AA221" i="3"/>
  <c r="Z221" i="3"/>
  <c r="Y221" i="3"/>
  <c r="X221" i="3"/>
  <c r="W221" i="3"/>
  <c r="V221" i="3"/>
  <c r="U221" i="3"/>
  <c r="T221" i="3"/>
  <c r="S221" i="3"/>
  <c r="R221" i="3"/>
  <c r="Q221" i="3"/>
  <c r="P221" i="3"/>
  <c r="AA220" i="3"/>
  <c r="Z220" i="3"/>
  <c r="Y220" i="3"/>
  <c r="X220" i="3"/>
  <c r="W220" i="3"/>
  <c r="V220" i="3"/>
  <c r="U220" i="3"/>
  <c r="T220" i="3"/>
  <c r="S220" i="3"/>
  <c r="R220" i="3"/>
  <c r="Q220" i="3"/>
  <c r="P220" i="3"/>
  <c r="AA219" i="3"/>
  <c r="Z219" i="3"/>
  <c r="Y219" i="3"/>
  <c r="X219" i="3"/>
  <c r="W219" i="3"/>
  <c r="V219" i="3"/>
  <c r="U219" i="3"/>
  <c r="T219" i="3"/>
  <c r="S219" i="3"/>
  <c r="R219" i="3"/>
  <c r="Q219" i="3"/>
  <c r="P219" i="3"/>
  <c r="AA218" i="3"/>
  <c r="Z218" i="3"/>
  <c r="Y218" i="3"/>
  <c r="X218" i="3"/>
  <c r="W218" i="3"/>
  <c r="V218" i="3"/>
  <c r="U218" i="3"/>
  <c r="T218" i="3"/>
  <c r="S218" i="3"/>
  <c r="R218" i="3"/>
  <c r="Q218" i="3"/>
  <c r="P218" i="3"/>
  <c r="AA217" i="3"/>
  <c r="Z217" i="3"/>
  <c r="Y217" i="3"/>
  <c r="X217" i="3"/>
  <c r="W217" i="3"/>
  <c r="V217" i="3"/>
  <c r="U217" i="3"/>
  <c r="T217" i="3"/>
  <c r="S217" i="3"/>
  <c r="R217" i="3"/>
  <c r="Q217" i="3"/>
  <c r="P217" i="3"/>
  <c r="AA216" i="3"/>
  <c r="Z216" i="3"/>
  <c r="Y216" i="3"/>
  <c r="X216" i="3"/>
  <c r="W216" i="3"/>
  <c r="V216" i="3"/>
  <c r="U216" i="3"/>
  <c r="T216" i="3"/>
  <c r="S216" i="3"/>
  <c r="R216" i="3"/>
  <c r="Q216" i="3"/>
  <c r="P216" i="3"/>
  <c r="AA215" i="3"/>
  <c r="Z215" i="3"/>
  <c r="Y215" i="3"/>
  <c r="X215" i="3"/>
  <c r="W215" i="3"/>
  <c r="V215" i="3"/>
  <c r="U215" i="3"/>
  <c r="T215" i="3"/>
  <c r="S215" i="3"/>
  <c r="R215" i="3"/>
  <c r="Q215" i="3"/>
  <c r="P215" i="3"/>
  <c r="AA214" i="3"/>
  <c r="Z214" i="3"/>
  <c r="Y214" i="3"/>
  <c r="X214" i="3"/>
  <c r="W214" i="3"/>
  <c r="V214" i="3"/>
  <c r="U214" i="3"/>
  <c r="T214" i="3"/>
  <c r="S214" i="3"/>
  <c r="R214" i="3"/>
  <c r="Q214" i="3"/>
  <c r="P214" i="3"/>
  <c r="AA213" i="3"/>
  <c r="Z213" i="3"/>
  <c r="Y213" i="3"/>
  <c r="X213" i="3"/>
  <c r="W213" i="3"/>
  <c r="V213" i="3"/>
  <c r="U213" i="3"/>
  <c r="T213" i="3"/>
  <c r="S213" i="3"/>
  <c r="R213" i="3"/>
  <c r="Q213" i="3"/>
  <c r="P213" i="3"/>
  <c r="AA212" i="3"/>
  <c r="Z212" i="3"/>
  <c r="Y212" i="3"/>
  <c r="X212" i="3"/>
  <c r="W212" i="3"/>
  <c r="V212" i="3"/>
  <c r="U212" i="3"/>
  <c r="T212" i="3"/>
  <c r="S212" i="3"/>
  <c r="R212" i="3"/>
  <c r="Q212" i="3"/>
  <c r="P212" i="3"/>
  <c r="AA211" i="3"/>
  <c r="Z211" i="3"/>
  <c r="Y211" i="3"/>
  <c r="X211" i="3"/>
  <c r="W211" i="3"/>
  <c r="V211" i="3"/>
  <c r="U211" i="3"/>
  <c r="T211" i="3"/>
  <c r="S211" i="3"/>
  <c r="R211" i="3"/>
  <c r="Q211" i="3"/>
  <c r="P211" i="3"/>
  <c r="AA210" i="3"/>
  <c r="Z210" i="3"/>
  <c r="Y210" i="3"/>
  <c r="X210" i="3"/>
  <c r="W210" i="3"/>
  <c r="V210" i="3"/>
  <c r="U210" i="3"/>
  <c r="T210" i="3"/>
  <c r="S210" i="3"/>
  <c r="R210" i="3"/>
  <c r="Q210" i="3"/>
  <c r="P210" i="3"/>
  <c r="AA209" i="3"/>
  <c r="Z209" i="3"/>
  <c r="Y209" i="3"/>
  <c r="X209" i="3"/>
  <c r="W209" i="3"/>
  <c r="V209" i="3"/>
  <c r="U209" i="3"/>
  <c r="T209" i="3"/>
  <c r="S209" i="3"/>
  <c r="R209" i="3"/>
  <c r="Q209" i="3"/>
  <c r="P209" i="3"/>
  <c r="AA208" i="3"/>
  <c r="Z208" i="3"/>
  <c r="Y208" i="3"/>
  <c r="X208" i="3"/>
  <c r="W208" i="3"/>
  <c r="V208" i="3"/>
  <c r="U208" i="3"/>
  <c r="T208" i="3"/>
  <c r="S208" i="3"/>
  <c r="R208" i="3"/>
  <c r="Q208" i="3"/>
  <c r="P208" i="3"/>
  <c r="AA207" i="3"/>
  <c r="Z207" i="3"/>
  <c r="Y207" i="3"/>
  <c r="X207" i="3"/>
  <c r="W207" i="3"/>
  <c r="V207" i="3"/>
  <c r="U207" i="3"/>
  <c r="T207" i="3"/>
  <c r="S207" i="3"/>
  <c r="R207" i="3"/>
  <c r="Q207" i="3"/>
  <c r="P207" i="3"/>
  <c r="AA206" i="3"/>
  <c r="Z206" i="3"/>
  <c r="Y206" i="3"/>
  <c r="X206" i="3"/>
  <c r="W206" i="3"/>
  <c r="V206" i="3"/>
  <c r="U206" i="3"/>
  <c r="T206" i="3"/>
  <c r="S206" i="3"/>
  <c r="R206" i="3"/>
  <c r="Q206" i="3"/>
  <c r="P206" i="3"/>
  <c r="AA205" i="3"/>
  <c r="Z205" i="3"/>
  <c r="Y205" i="3"/>
  <c r="X205" i="3"/>
  <c r="W205" i="3"/>
  <c r="V205" i="3"/>
  <c r="U205" i="3"/>
  <c r="T205" i="3"/>
  <c r="S205" i="3"/>
  <c r="R205" i="3"/>
  <c r="Q205" i="3"/>
  <c r="P205" i="3"/>
  <c r="AA204" i="3"/>
  <c r="Z204" i="3"/>
  <c r="Y204" i="3"/>
  <c r="X204" i="3"/>
  <c r="W204" i="3"/>
  <c r="V204" i="3"/>
  <c r="U204" i="3"/>
  <c r="T204" i="3"/>
  <c r="S204" i="3"/>
  <c r="R204" i="3"/>
  <c r="Q204" i="3"/>
  <c r="P204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AA202" i="3"/>
  <c r="Z202" i="3"/>
  <c r="Y202" i="3"/>
  <c r="X202" i="3"/>
  <c r="W202" i="3"/>
  <c r="V202" i="3"/>
  <c r="U202" i="3"/>
  <c r="T202" i="3"/>
  <c r="S202" i="3"/>
  <c r="R202" i="3"/>
  <c r="Q202" i="3"/>
  <c r="P202" i="3"/>
  <c r="AA201" i="3"/>
  <c r="Z201" i="3"/>
  <c r="Y201" i="3"/>
  <c r="X201" i="3"/>
  <c r="W201" i="3"/>
  <c r="V201" i="3"/>
  <c r="U201" i="3"/>
  <c r="T201" i="3"/>
  <c r="S201" i="3"/>
  <c r="R201" i="3"/>
  <c r="Q201" i="3"/>
  <c r="P201" i="3"/>
  <c r="AA200" i="3"/>
  <c r="Z200" i="3"/>
  <c r="Y200" i="3"/>
  <c r="X200" i="3"/>
  <c r="W200" i="3"/>
  <c r="V200" i="3"/>
  <c r="U200" i="3"/>
  <c r="T200" i="3"/>
  <c r="S200" i="3"/>
  <c r="R200" i="3"/>
  <c r="Q200" i="3"/>
  <c r="P200" i="3"/>
  <c r="AA199" i="3"/>
  <c r="Z199" i="3"/>
  <c r="Y199" i="3"/>
  <c r="X199" i="3"/>
  <c r="W199" i="3"/>
  <c r="V199" i="3"/>
  <c r="U199" i="3"/>
  <c r="T199" i="3"/>
  <c r="S199" i="3"/>
  <c r="R199" i="3"/>
  <c r="Q199" i="3"/>
  <c r="P199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AA197" i="3"/>
  <c r="Z197" i="3"/>
  <c r="Y197" i="3"/>
  <c r="X197" i="3"/>
  <c r="W197" i="3"/>
  <c r="V197" i="3"/>
  <c r="U197" i="3"/>
  <c r="T197" i="3"/>
  <c r="S197" i="3"/>
  <c r="R197" i="3"/>
  <c r="Q197" i="3"/>
  <c r="P197" i="3"/>
  <c r="AA196" i="3"/>
  <c r="Z196" i="3"/>
  <c r="Y196" i="3"/>
  <c r="X196" i="3"/>
  <c r="W196" i="3"/>
  <c r="V196" i="3"/>
  <c r="U196" i="3"/>
  <c r="T196" i="3"/>
  <c r="S196" i="3"/>
  <c r="R196" i="3"/>
  <c r="Q196" i="3"/>
  <c r="P196" i="3"/>
  <c r="AA195" i="3"/>
  <c r="Z195" i="3"/>
  <c r="Y195" i="3"/>
  <c r="X195" i="3"/>
  <c r="W195" i="3"/>
  <c r="V195" i="3"/>
  <c r="U195" i="3"/>
  <c r="T195" i="3"/>
  <c r="S195" i="3"/>
  <c r="R195" i="3"/>
  <c r="Q195" i="3"/>
  <c r="P195" i="3"/>
  <c r="AA194" i="3"/>
  <c r="Z194" i="3"/>
  <c r="Y194" i="3"/>
  <c r="X194" i="3"/>
  <c r="W194" i="3"/>
  <c r="V194" i="3"/>
  <c r="U194" i="3"/>
  <c r="T194" i="3"/>
  <c r="S194" i="3"/>
  <c r="R194" i="3"/>
  <c r="Q194" i="3"/>
  <c r="P194" i="3"/>
  <c r="AA193" i="3"/>
  <c r="Z193" i="3"/>
  <c r="Y193" i="3"/>
  <c r="X193" i="3"/>
  <c r="W193" i="3"/>
  <c r="V193" i="3"/>
  <c r="U193" i="3"/>
  <c r="T193" i="3"/>
  <c r="S193" i="3"/>
  <c r="R193" i="3"/>
  <c r="Q193" i="3"/>
  <c r="P193" i="3"/>
  <c r="AA192" i="3"/>
  <c r="Z192" i="3"/>
  <c r="Y192" i="3"/>
  <c r="X192" i="3"/>
  <c r="W192" i="3"/>
  <c r="V192" i="3"/>
  <c r="U192" i="3"/>
  <c r="T192" i="3"/>
  <c r="S192" i="3"/>
  <c r="R192" i="3"/>
  <c r="Q192" i="3"/>
  <c r="P192" i="3"/>
  <c r="AA191" i="3"/>
  <c r="Z191" i="3"/>
  <c r="Y191" i="3"/>
  <c r="X191" i="3"/>
  <c r="W191" i="3"/>
  <c r="V191" i="3"/>
  <c r="U191" i="3"/>
  <c r="T191" i="3"/>
  <c r="S191" i="3"/>
  <c r="R191" i="3"/>
  <c r="Q191" i="3"/>
  <c r="P191" i="3"/>
  <c r="AA190" i="3"/>
  <c r="Z190" i="3"/>
  <c r="Y190" i="3"/>
  <c r="X190" i="3"/>
  <c r="W190" i="3"/>
  <c r="V190" i="3"/>
  <c r="U190" i="3"/>
  <c r="T190" i="3"/>
  <c r="S190" i="3"/>
  <c r="R190" i="3"/>
  <c r="Q190" i="3"/>
  <c r="P190" i="3"/>
  <c r="AA189" i="3"/>
  <c r="Z189" i="3"/>
  <c r="Y189" i="3"/>
  <c r="X189" i="3"/>
  <c r="W189" i="3"/>
  <c r="V189" i="3"/>
  <c r="U189" i="3"/>
  <c r="T189" i="3"/>
  <c r="S189" i="3"/>
  <c r="R189" i="3"/>
  <c r="Q189" i="3"/>
  <c r="P189" i="3"/>
  <c r="AA188" i="3"/>
  <c r="Z188" i="3"/>
  <c r="Y188" i="3"/>
  <c r="X188" i="3"/>
  <c r="W188" i="3"/>
  <c r="V188" i="3"/>
  <c r="U188" i="3"/>
  <c r="T188" i="3"/>
  <c r="S188" i="3"/>
  <c r="R188" i="3"/>
  <c r="Q188" i="3"/>
  <c r="P188" i="3"/>
  <c r="AA187" i="3"/>
  <c r="Z187" i="3"/>
  <c r="Y187" i="3"/>
  <c r="X187" i="3"/>
  <c r="W187" i="3"/>
  <c r="V187" i="3"/>
  <c r="U187" i="3"/>
  <c r="T187" i="3"/>
  <c r="S187" i="3"/>
  <c r="R187" i="3"/>
  <c r="Q187" i="3"/>
  <c r="P187" i="3"/>
  <c r="AA186" i="3"/>
  <c r="Z186" i="3"/>
  <c r="Y186" i="3"/>
  <c r="X186" i="3"/>
  <c r="W186" i="3"/>
  <c r="V186" i="3"/>
  <c r="U186" i="3"/>
  <c r="T186" i="3"/>
  <c r="S186" i="3"/>
  <c r="R186" i="3"/>
  <c r="Q186" i="3"/>
  <c r="P186" i="3"/>
  <c r="AA185" i="3"/>
  <c r="Z185" i="3"/>
  <c r="Y185" i="3"/>
  <c r="X185" i="3"/>
  <c r="W185" i="3"/>
  <c r="V185" i="3"/>
  <c r="U185" i="3"/>
  <c r="T185" i="3"/>
  <c r="S185" i="3"/>
  <c r="R185" i="3"/>
  <c r="Q185" i="3"/>
  <c r="P185" i="3"/>
  <c r="AA184" i="3"/>
  <c r="Z184" i="3"/>
  <c r="Y184" i="3"/>
  <c r="X184" i="3"/>
  <c r="W184" i="3"/>
  <c r="V184" i="3"/>
  <c r="U184" i="3"/>
  <c r="T184" i="3"/>
  <c r="S184" i="3"/>
  <c r="R184" i="3"/>
  <c r="Q184" i="3"/>
  <c r="P184" i="3"/>
  <c r="AA183" i="3"/>
  <c r="Z183" i="3"/>
  <c r="Y183" i="3"/>
  <c r="X183" i="3"/>
  <c r="W183" i="3"/>
  <c r="V183" i="3"/>
  <c r="U183" i="3"/>
  <c r="T183" i="3"/>
  <c r="S183" i="3"/>
  <c r="R183" i="3"/>
  <c r="Q183" i="3"/>
  <c r="P183" i="3"/>
  <c r="AA182" i="3"/>
  <c r="Z182" i="3"/>
  <c r="Y182" i="3"/>
  <c r="X182" i="3"/>
  <c r="W182" i="3"/>
  <c r="V182" i="3"/>
  <c r="U182" i="3"/>
  <c r="T182" i="3"/>
  <c r="S182" i="3"/>
  <c r="R182" i="3"/>
  <c r="Q182" i="3"/>
  <c r="P182" i="3"/>
  <c r="AA181" i="3"/>
  <c r="Z181" i="3"/>
  <c r="Y181" i="3"/>
  <c r="X181" i="3"/>
  <c r="W181" i="3"/>
  <c r="V181" i="3"/>
  <c r="U181" i="3"/>
  <c r="T181" i="3"/>
  <c r="S181" i="3"/>
  <c r="R181" i="3"/>
  <c r="Q181" i="3"/>
  <c r="P181" i="3"/>
  <c r="AA180" i="3"/>
  <c r="Z180" i="3"/>
  <c r="Y180" i="3"/>
  <c r="X180" i="3"/>
  <c r="W180" i="3"/>
  <c r="V180" i="3"/>
  <c r="U180" i="3"/>
  <c r="T180" i="3"/>
  <c r="S180" i="3"/>
  <c r="R180" i="3"/>
  <c r="Q180" i="3"/>
  <c r="P180" i="3"/>
  <c r="AA179" i="3"/>
  <c r="Z179" i="3"/>
  <c r="Y179" i="3"/>
  <c r="X179" i="3"/>
  <c r="W179" i="3"/>
  <c r="V179" i="3"/>
  <c r="U179" i="3"/>
  <c r="T179" i="3"/>
  <c r="S179" i="3"/>
  <c r="R179" i="3"/>
  <c r="Q179" i="3"/>
  <c r="P179" i="3"/>
  <c r="AA178" i="3"/>
  <c r="Z178" i="3"/>
  <c r="Y178" i="3"/>
  <c r="X178" i="3"/>
  <c r="W178" i="3"/>
  <c r="V178" i="3"/>
  <c r="U178" i="3"/>
  <c r="T178" i="3"/>
  <c r="S178" i="3"/>
  <c r="R178" i="3"/>
  <c r="Q178" i="3"/>
  <c r="P178" i="3"/>
  <c r="AA177" i="3"/>
  <c r="Z177" i="3"/>
  <c r="Y177" i="3"/>
  <c r="X177" i="3"/>
  <c r="W177" i="3"/>
  <c r="V177" i="3"/>
  <c r="U177" i="3"/>
  <c r="T177" i="3"/>
  <c r="S177" i="3"/>
  <c r="R177" i="3"/>
  <c r="Q177" i="3"/>
  <c r="P177" i="3"/>
  <c r="AA176" i="3"/>
  <c r="Z176" i="3"/>
  <c r="Y176" i="3"/>
  <c r="X176" i="3"/>
  <c r="W176" i="3"/>
  <c r="V176" i="3"/>
  <c r="U176" i="3"/>
  <c r="T176" i="3"/>
  <c r="S176" i="3"/>
  <c r="R176" i="3"/>
  <c r="Q176" i="3"/>
  <c r="P176" i="3"/>
  <c r="AA175" i="3"/>
  <c r="Z175" i="3"/>
  <c r="Y175" i="3"/>
  <c r="X175" i="3"/>
  <c r="W175" i="3"/>
  <c r="V175" i="3"/>
  <c r="U175" i="3"/>
  <c r="T175" i="3"/>
  <c r="S175" i="3"/>
  <c r="R175" i="3"/>
  <c r="Q175" i="3"/>
  <c r="P175" i="3"/>
  <c r="AA174" i="3"/>
  <c r="Z174" i="3"/>
  <c r="Y174" i="3"/>
  <c r="X174" i="3"/>
  <c r="W174" i="3"/>
  <c r="V174" i="3"/>
  <c r="U174" i="3"/>
  <c r="T174" i="3"/>
  <c r="S174" i="3"/>
  <c r="R174" i="3"/>
  <c r="Q174" i="3"/>
  <c r="P174" i="3"/>
  <c r="AA173" i="3"/>
  <c r="Z173" i="3"/>
  <c r="Y173" i="3"/>
  <c r="X173" i="3"/>
  <c r="W173" i="3"/>
  <c r="V173" i="3"/>
  <c r="U173" i="3"/>
  <c r="T173" i="3"/>
  <c r="S173" i="3"/>
  <c r="R173" i="3"/>
  <c r="Q173" i="3"/>
  <c r="P173" i="3"/>
  <c r="AA172" i="3"/>
  <c r="Z172" i="3"/>
  <c r="Y172" i="3"/>
  <c r="X172" i="3"/>
  <c r="W172" i="3"/>
  <c r="V172" i="3"/>
  <c r="U172" i="3"/>
  <c r="T172" i="3"/>
  <c r="S172" i="3"/>
  <c r="R172" i="3"/>
  <c r="Q172" i="3"/>
  <c r="P172" i="3"/>
  <c r="AA171" i="3"/>
  <c r="Z171" i="3"/>
  <c r="Y171" i="3"/>
  <c r="X171" i="3"/>
  <c r="W171" i="3"/>
  <c r="V171" i="3"/>
  <c r="U171" i="3"/>
  <c r="T171" i="3"/>
  <c r="S171" i="3"/>
  <c r="R171" i="3"/>
  <c r="Q171" i="3"/>
  <c r="P171" i="3"/>
  <c r="AA170" i="3"/>
  <c r="Z170" i="3"/>
  <c r="Y170" i="3"/>
  <c r="X170" i="3"/>
  <c r="W170" i="3"/>
  <c r="V170" i="3"/>
  <c r="U170" i="3"/>
  <c r="T170" i="3"/>
  <c r="S170" i="3"/>
  <c r="R170" i="3"/>
  <c r="Q170" i="3"/>
  <c r="P170" i="3"/>
  <c r="AA169" i="3"/>
  <c r="Z169" i="3"/>
  <c r="Y169" i="3"/>
  <c r="X169" i="3"/>
  <c r="W169" i="3"/>
  <c r="V169" i="3"/>
  <c r="U169" i="3"/>
  <c r="T169" i="3"/>
  <c r="S169" i="3"/>
  <c r="R169" i="3"/>
  <c r="Q169" i="3"/>
  <c r="P169" i="3"/>
  <c r="AA168" i="3"/>
  <c r="Z168" i="3"/>
  <c r="Y168" i="3"/>
  <c r="X168" i="3"/>
  <c r="W168" i="3"/>
  <c r="V168" i="3"/>
  <c r="U168" i="3"/>
  <c r="T168" i="3"/>
  <c r="S168" i="3"/>
  <c r="R168" i="3"/>
  <c r="Q168" i="3"/>
  <c r="P168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AA166" i="3"/>
  <c r="Z166" i="3"/>
  <c r="Y166" i="3"/>
  <c r="X166" i="3"/>
  <c r="W166" i="3"/>
  <c r="V166" i="3"/>
  <c r="U166" i="3"/>
  <c r="T166" i="3"/>
  <c r="S166" i="3"/>
  <c r="R166" i="3"/>
  <c r="Q166" i="3"/>
  <c r="P166" i="3"/>
  <c r="AA165" i="3"/>
  <c r="Z165" i="3"/>
  <c r="Y165" i="3"/>
  <c r="X165" i="3"/>
  <c r="W165" i="3"/>
  <c r="V165" i="3"/>
  <c r="U165" i="3"/>
  <c r="T165" i="3"/>
  <c r="S165" i="3"/>
  <c r="R165" i="3"/>
  <c r="Q165" i="3"/>
  <c r="P165" i="3"/>
  <c r="AA164" i="3"/>
  <c r="Z164" i="3"/>
  <c r="Y164" i="3"/>
  <c r="X164" i="3"/>
  <c r="W164" i="3"/>
  <c r="V164" i="3"/>
  <c r="U164" i="3"/>
  <c r="T164" i="3"/>
  <c r="S164" i="3"/>
  <c r="R164" i="3"/>
  <c r="Q164" i="3"/>
  <c r="P164" i="3"/>
  <c r="AA163" i="3"/>
  <c r="Z163" i="3"/>
  <c r="Y163" i="3"/>
  <c r="X163" i="3"/>
  <c r="W163" i="3"/>
  <c r="V163" i="3"/>
  <c r="U163" i="3"/>
  <c r="T163" i="3"/>
  <c r="S163" i="3"/>
  <c r="R163" i="3"/>
  <c r="Q163" i="3"/>
  <c r="P163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AA161" i="3"/>
  <c r="Z161" i="3"/>
  <c r="Y161" i="3"/>
  <c r="X161" i="3"/>
  <c r="W161" i="3"/>
  <c r="V161" i="3"/>
  <c r="U161" i="3"/>
  <c r="T161" i="3"/>
  <c r="S161" i="3"/>
  <c r="R161" i="3"/>
  <c r="Q161" i="3"/>
  <c r="P161" i="3"/>
  <c r="AA160" i="3"/>
  <c r="Z160" i="3"/>
  <c r="Y160" i="3"/>
  <c r="X160" i="3"/>
  <c r="W160" i="3"/>
  <c r="V160" i="3"/>
  <c r="U160" i="3"/>
  <c r="T160" i="3"/>
  <c r="S160" i="3"/>
  <c r="R160" i="3"/>
  <c r="Q160" i="3"/>
  <c r="P160" i="3"/>
  <c r="AA159" i="3"/>
  <c r="Z159" i="3"/>
  <c r="Y159" i="3"/>
  <c r="X159" i="3"/>
  <c r="W159" i="3"/>
  <c r="V159" i="3"/>
  <c r="U159" i="3"/>
  <c r="T159" i="3"/>
  <c r="S159" i="3"/>
  <c r="R159" i="3"/>
  <c r="Q159" i="3"/>
  <c r="P159" i="3"/>
  <c r="AA158" i="3"/>
  <c r="Z158" i="3"/>
  <c r="Y158" i="3"/>
  <c r="X158" i="3"/>
  <c r="W158" i="3"/>
  <c r="V158" i="3"/>
  <c r="U158" i="3"/>
  <c r="T158" i="3"/>
  <c r="S158" i="3"/>
  <c r="R158" i="3"/>
  <c r="Q158" i="3"/>
  <c r="P158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AA156" i="3"/>
  <c r="Z156" i="3"/>
  <c r="Y156" i="3"/>
  <c r="X156" i="3"/>
  <c r="W156" i="3"/>
  <c r="V156" i="3"/>
  <c r="U156" i="3"/>
  <c r="T156" i="3"/>
  <c r="S156" i="3"/>
  <c r="R156" i="3"/>
  <c r="Q156" i="3"/>
  <c r="P156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AA154" i="3"/>
  <c r="Z154" i="3"/>
  <c r="Y154" i="3"/>
  <c r="X154" i="3"/>
  <c r="W154" i="3"/>
  <c r="V154" i="3"/>
  <c r="U154" i="3"/>
  <c r="T154" i="3"/>
  <c r="S154" i="3"/>
  <c r="R154" i="3"/>
  <c r="Q154" i="3"/>
  <c r="P154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AA99" i="3"/>
  <c r="Z99" i="3"/>
  <c r="Y99" i="3"/>
  <c r="X99" i="3"/>
  <c r="W99" i="3"/>
  <c r="V99" i="3"/>
  <c r="U99" i="3"/>
  <c r="T99" i="3"/>
  <c r="S99" i="3"/>
  <c r="R99" i="3"/>
  <c r="Q99" i="3"/>
  <c r="P99" i="3"/>
  <c r="AA98" i="3"/>
  <c r="Z98" i="3"/>
  <c r="Y98" i="3"/>
  <c r="X98" i="3"/>
  <c r="W98" i="3"/>
  <c r="V98" i="3"/>
  <c r="U98" i="3"/>
  <c r="T98" i="3"/>
  <c r="S98" i="3"/>
  <c r="R98" i="3"/>
  <c r="Q98" i="3"/>
  <c r="P98" i="3"/>
  <c r="AA97" i="3"/>
  <c r="Z97" i="3"/>
  <c r="Y97" i="3"/>
  <c r="X97" i="3"/>
  <c r="W97" i="3"/>
  <c r="V97" i="3"/>
  <c r="U97" i="3"/>
  <c r="T97" i="3"/>
  <c r="S97" i="3"/>
  <c r="R97" i="3"/>
  <c r="Q97" i="3"/>
  <c r="P97" i="3"/>
  <c r="AA96" i="3"/>
  <c r="Z96" i="3"/>
  <c r="Y96" i="3"/>
  <c r="X96" i="3"/>
  <c r="W96" i="3"/>
  <c r="V96" i="3"/>
  <c r="U96" i="3"/>
  <c r="T96" i="3"/>
  <c r="S96" i="3"/>
  <c r="R96" i="3"/>
  <c r="Q96" i="3"/>
  <c r="P96" i="3"/>
  <c r="AA95" i="3"/>
  <c r="Z95" i="3"/>
  <c r="Y95" i="3"/>
  <c r="X95" i="3"/>
  <c r="W95" i="3"/>
  <c r="V95" i="3"/>
  <c r="U95" i="3"/>
  <c r="T95" i="3"/>
  <c r="S95" i="3"/>
  <c r="R95" i="3"/>
  <c r="Q95" i="3"/>
  <c r="P95" i="3"/>
  <c r="AA94" i="3"/>
  <c r="Z94" i="3"/>
  <c r="Y94" i="3"/>
  <c r="X94" i="3"/>
  <c r="W94" i="3"/>
  <c r="V94" i="3"/>
  <c r="U94" i="3"/>
  <c r="T94" i="3"/>
  <c r="S94" i="3"/>
  <c r="R94" i="3"/>
  <c r="Q94" i="3"/>
  <c r="P94" i="3"/>
  <c r="AA93" i="3"/>
  <c r="Z93" i="3"/>
  <c r="Y93" i="3"/>
  <c r="X93" i="3"/>
  <c r="W93" i="3"/>
  <c r="V93" i="3"/>
  <c r="U93" i="3"/>
  <c r="T93" i="3"/>
  <c r="S93" i="3"/>
  <c r="R93" i="3"/>
  <c r="Q93" i="3"/>
  <c r="P93" i="3"/>
  <c r="AA92" i="3"/>
  <c r="Z92" i="3"/>
  <c r="Y92" i="3"/>
  <c r="X92" i="3"/>
  <c r="W92" i="3"/>
  <c r="V92" i="3"/>
  <c r="U92" i="3"/>
  <c r="T92" i="3"/>
  <c r="S92" i="3"/>
  <c r="R92" i="3"/>
  <c r="Q92" i="3"/>
  <c r="P92" i="3"/>
  <c r="AA91" i="3"/>
  <c r="Z91" i="3"/>
  <c r="Y91" i="3"/>
  <c r="X91" i="3"/>
  <c r="W91" i="3"/>
  <c r="V91" i="3"/>
  <c r="U91" i="3"/>
  <c r="T91" i="3"/>
  <c r="S91" i="3"/>
  <c r="R91" i="3"/>
  <c r="Q91" i="3"/>
  <c r="P91" i="3"/>
  <c r="AA90" i="3"/>
  <c r="Z90" i="3"/>
  <c r="Y90" i="3"/>
  <c r="X90" i="3"/>
  <c r="W90" i="3"/>
  <c r="V90" i="3"/>
  <c r="U90" i="3"/>
  <c r="T90" i="3"/>
  <c r="S90" i="3"/>
  <c r="R90" i="3"/>
  <c r="Q90" i="3"/>
  <c r="P90" i="3"/>
  <c r="AA89" i="3"/>
  <c r="Z89" i="3"/>
  <c r="Y89" i="3"/>
  <c r="X89" i="3"/>
  <c r="W89" i="3"/>
  <c r="V89" i="3"/>
  <c r="U89" i="3"/>
  <c r="T89" i="3"/>
  <c r="S89" i="3"/>
  <c r="R89" i="3"/>
  <c r="Q89" i="3"/>
  <c r="P89" i="3"/>
  <c r="AA88" i="3"/>
  <c r="Z88" i="3"/>
  <c r="Y88" i="3"/>
  <c r="X88" i="3"/>
  <c r="W88" i="3"/>
  <c r="V88" i="3"/>
  <c r="U88" i="3"/>
  <c r="T88" i="3"/>
  <c r="S88" i="3"/>
  <c r="R88" i="3"/>
  <c r="Q88" i="3"/>
  <c r="P88" i="3"/>
  <c r="AA87" i="3"/>
  <c r="Z87" i="3"/>
  <c r="Y87" i="3"/>
  <c r="X87" i="3"/>
  <c r="W87" i="3"/>
  <c r="V87" i="3"/>
  <c r="U87" i="3"/>
  <c r="T87" i="3"/>
  <c r="S87" i="3"/>
  <c r="R87" i="3"/>
  <c r="Q87" i="3"/>
  <c r="P87" i="3"/>
  <c r="AA86" i="3"/>
  <c r="Z86" i="3"/>
  <c r="Y86" i="3"/>
  <c r="X86" i="3"/>
  <c r="W86" i="3"/>
  <c r="V86" i="3"/>
  <c r="U86" i="3"/>
  <c r="T86" i="3"/>
  <c r="S86" i="3"/>
  <c r="R86" i="3"/>
  <c r="Q86" i="3"/>
  <c r="P86" i="3"/>
  <c r="AA85" i="3"/>
  <c r="Z85" i="3"/>
  <c r="Y85" i="3"/>
  <c r="X85" i="3"/>
  <c r="W85" i="3"/>
  <c r="V85" i="3"/>
  <c r="U85" i="3"/>
  <c r="T85" i="3"/>
  <c r="S85" i="3"/>
  <c r="R85" i="3"/>
  <c r="Q85" i="3"/>
  <c r="P85" i="3"/>
  <c r="AA84" i="3"/>
  <c r="Z84" i="3"/>
  <c r="Y84" i="3"/>
  <c r="X84" i="3"/>
  <c r="W84" i="3"/>
  <c r="V84" i="3"/>
  <c r="U84" i="3"/>
  <c r="T84" i="3"/>
  <c r="S84" i="3"/>
  <c r="R84" i="3"/>
  <c r="Q84" i="3"/>
  <c r="P84" i="3"/>
  <c r="AA83" i="3"/>
  <c r="Z83" i="3"/>
  <c r="Y83" i="3"/>
  <c r="X83" i="3"/>
  <c r="W83" i="3"/>
  <c r="V83" i="3"/>
  <c r="U83" i="3"/>
  <c r="T83" i="3"/>
  <c r="S83" i="3"/>
  <c r="R83" i="3"/>
  <c r="Q83" i="3"/>
  <c r="P83" i="3"/>
  <c r="AA82" i="3"/>
  <c r="Z82" i="3"/>
  <c r="Y82" i="3"/>
  <c r="X82" i="3"/>
  <c r="W82" i="3"/>
  <c r="V82" i="3"/>
  <c r="U82" i="3"/>
  <c r="T82" i="3"/>
  <c r="S82" i="3"/>
  <c r="R82" i="3"/>
  <c r="Q82" i="3"/>
  <c r="P82" i="3"/>
  <c r="AA81" i="3"/>
  <c r="Z81" i="3"/>
  <c r="Y81" i="3"/>
  <c r="X81" i="3"/>
  <c r="W81" i="3"/>
  <c r="V81" i="3"/>
  <c r="U81" i="3"/>
  <c r="T81" i="3"/>
  <c r="S81" i="3"/>
  <c r="R81" i="3"/>
  <c r="Q81" i="3"/>
  <c r="P81" i="3"/>
  <c r="AA80" i="3"/>
  <c r="Z80" i="3"/>
  <c r="Y80" i="3"/>
  <c r="X80" i="3"/>
  <c r="W80" i="3"/>
  <c r="V80" i="3"/>
  <c r="U80" i="3"/>
  <c r="T80" i="3"/>
  <c r="S80" i="3"/>
  <c r="R80" i="3"/>
  <c r="Q80" i="3"/>
  <c r="P80" i="3"/>
  <c r="AA79" i="3"/>
  <c r="Z79" i="3"/>
  <c r="Y79" i="3"/>
  <c r="X79" i="3"/>
  <c r="W79" i="3"/>
  <c r="V79" i="3"/>
  <c r="U79" i="3"/>
  <c r="T79" i="3"/>
  <c r="S79" i="3"/>
  <c r="R79" i="3"/>
  <c r="Q79" i="3"/>
  <c r="P79" i="3"/>
  <c r="AA78" i="3"/>
  <c r="Z78" i="3"/>
  <c r="Y78" i="3"/>
  <c r="X78" i="3"/>
  <c r="W78" i="3"/>
  <c r="V78" i="3"/>
  <c r="U78" i="3"/>
  <c r="T78" i="3"/>
  <c r="S78" i="3"/>
  <c r="R78" i="3"/>
  <c r="Q78" i="3"/>
  <c r="P78" i="3"/>
  <c r="AA77" i="3"/>
  <c r="Z77" i="3"/>
  <c r="Y77" i="3"/>
  <c r="X77" i="3"/>
  <c r="W77" i="3"/>
  <c r="V77" i="3"/>
  <c r="U77" i="3"/>
  <c r="T77" i="3"/>
  <c r="S77" i="3"/>
  <c r="R77" i="3"/>
  <c r="Q77" i="3"/>
  <c r="P77" i="3"/>
  <c r="AA76" i="3"/>
  <c r="Z76" i="3"/>
  <c r="Y76" i="3"/>
  <c r="X76" i="3"/>
  <c r="W76" i="3"/>
  <c r="V76" i="3"/>
  <c r="U76" i="3"/>
  <c r="T76" i="3"/>
  <c r="S76" i="3"/>
  <c r="R76" i="3"/>
  <c r="Q76" i="3"/>
  <c r="P76" i="3"/>
  <c r="AA75" i="3"/>
  <c r="Z75" i="3"/>
  <c r="Y75" i="3"/>
  <c r="X75" i="3"/>
  <c r="W75" i="3"/>
  <c r="V75" i="3"/>
  <c r="U75" i="3"/>
  <c r="T75" i="3"/>
  <c r="S75" i="3"/>
  <c r="R75" i="3"/>
  <c r="Q75" i="3"/>
  <c r="P75" i="3"/>
  <c r="AA74" i="3"/>
  <c r="Z74" i="3"/>
  <c r="Y74" i="3"/>
  <c r="X74" i="3"/>
  <c r="W74" i="3"/>
  <c r="V74" i="3"/>
  <c r="U74" i="3"/>
  <c r="T74" i="3"/>
  <c r="S74" i="3"/>
  <c r="R74" i="3"/>
  <c r="Q74" i="3"/>
  <c r="P74" i="3"/>
  <c r="AA73" i="3"/>
  <c r="Z73" i="3"/>
  <c r="Y73" i="3"/>
  <c r="X73" i="3"/>
  <c r="W73" i="3"/>
  <c r="V73" i="3"/>
  <c r="U73" i="3"/>
  <c r="T73" i="3"/>
  <c r="S73" i="3"/>
  <c r="R73" i="3"/>
  <c r="Q73" i="3"/>
  <c r="P73" i="3"/>
  <c r="AA72" i="3"/>
  <c r="Z72" i="3"/>
  <c r="Y72" i="3"/>
  <c r="X72" i="3"/>
  <c r="W72" i="3"/>
  <c r="V72" i="3"/>
  <c r="U72" i="3"/>
  <c r="T72" i="3"/>
  <c r="S72" i="3"/>
  <c r="R72" i="3"/>
  <c r="Q72" i="3"/>
  <c r="P72" i="3"/>
  <c r="AA71" i="3"/>
  <c r="Z71" i="3"/>
  <c r="Y71" i="3"/>
  <c r="X71" i="3"/>
  <c r="W71" i="3"/>
  <c r="V71" i="3"/>
  <c r="U71" i="3"/>
  <c r="T71" i="3"/>
  <c r="S71" i="3"/>
  <c r="R71" i="3"/>
  <c r="Q71" i="3"/>
  <c r="P71" i="3"/>
  <c r="AA70" i="3"/>
  <c r="Z70" i="3"/>
  <c r="Y70" i="3"/>
  <c r="X70" i="3"/>
  <c r="W70" i="3"/>
  <c r="V70" i="3"/>
  <c r="U70" i="3"/>
  <c r="T70" i="3"/>
  <c r="S70" i="3"/>
  <c r="R70" i="3"/>
  <c r="Q70" i="3"/>
  <c r="P70" i="3"/>
  <c r="AA69" i="3"/>
  <c r="Z69" i="3"/>
  <c r="Y69" i="3"/>
  <c r="X69" i="3"/>
  <c r="W69" i="3"/>
  <c r="V69" i="3"/>
  <c r="U69" i="3"/>
  <c r="T69" i="3"/>
  <c r="S69" i="3"/>
  <c r="R69" i="3"/>
  <c r="Q69" i="3"/>
  <c r="P69" i="3"/>
  <c r="AA68" i="3"/>
  <c r="Z68" i="3"/>
  <c r="Y68" i="3"/>
  <c r="X68" i="3"/>
  <c r="W68" i="3"/>
  <c r="V68" i="3"/>
  <c r="U68" i="3"/>
  <c r="T68" i="3"/>
  <c r="S68" i="3"/>
  <c r="R68" i="3"/>
  <c r="Q68" i="3"/>
  <c r="P68" i="3"/>
  <c r="AA67" i="3"/>
  <c r="Z67" i="3"/>
  <c r="Y67" i="3"/>
  <c r="X67" i="3"/>
  <c r="W67" i="3"/>
  <c r="V67" i="3"/>
  <c r="U67" i="3"/>
  <c r="T67" i="3"/>
  <c r="S67" i="3"/>
  <c r="R67" i="3"/>
  <c r="Q67" i="3"/>
  <c r="P67" i="3"/>
  <c r="AA66" i="3"/>
  <c r="Z66" i="3"/>
  <c r="Y66" i="3"/>
  <c r="X66" i="3"/>
  <c r="W66" i="3"/>
  <c r="V66" i="3"/>
  <c r="U66" i="3"/>
  <c r="T66" i="3"/>
  <c r="S66" i="3"/>
  <c r="R66" i="3"/>
  <c r="Q66" i="3"/>
  <c r="P66" i="3"/>
  <c r="AA65" i="3"/>
  <c r="Z65" i="3"/>
  <c r="Y65" i="3"/>
  <c r="X65" i="3"/>
  <c r="W65" i="3"/>
  <c r="V65" i="3"/>
  <c r="U65" i="3"/>
  <c r="T65" i="3"/>
  <c r="S65" i="3"/>
  <c r="R65" i="3"/>
  <c r="Q65" i="3"/>
  <c r="P65" i="3"/>
  <c r="AA64" i="3"/>
  <c r="Z64" i="3"/>
  <c r="Y64" i="3"/>
  <c r="X64" i="3"/>
  <c r="W64" i="3"/>
  <c r="V64" i="3"/>
  <c r="U64" i="3"/>
  <c r="T64" i="3"/>
  <c r="S64" i="3"/>
  <c r="R64" i="3"/>
  <c r="Q64" i="3"/>
  <c r="P64" i="3"/>
  <c r="AA63" i="3"/>
  <c r="Z63" i="3"/>
  <c r="Y63" i="3"/>
  <c r="X63" i="3"/>
  <c r="W63" i="3"/>
  <c r="V63" i="3"/>
  <c r="U63" i="3"/>
  <c r="T63" i="3"/>
  <c r="S63" i="3"/>
  <c r="R63" i="3"/>
  <c r="Q63" i="3"/>
  <c r="P63" i="3"/>
  <c r="AA62" i="3"/>
  <c r="Z62" i="3"/>
  <c r="Y62" i="3"/>
  <c r="X62" i="3"/>
  <c r="W62" i="3"/>
  <c r="V62" i="3"/>
  <c r="U62" i="3"/>
  <c r="T62" i="3"/>
  <c r="S62" i="3"/>
  <c r="R62" i="3"/>
  <c r="Q62" i="3"/>
  <c r="P62" i="3"/>
  <c r="AA61" i="3"/>
  <c r="Z61" i="3"/>
  <c r="Y61" i="3"/>
  <c r="X61" i="3"/>
  <c r="W61" i="3"/>
  <c r="V61" i="3"/>
  <c r="U61" i="3"/>
  <c r="T61" i="3"/>
  <c r="S61" i="3"/>
  <c r="R61" i="3"/>
  <c r="Q61" i="3"/>
  <c r="P61" i="3"/>
  <c r="AA60" i="3"/>
  <c r="Z60" i="3"/>
  <c r="Y60" i="3"/>
  <c r="X60" i="3"/>
  <c r="W60" i="3"/>
  <c r="V60" i="3"/>
  <c r="U60" i="3"/>
  <c r="T60" i="3"/>
  <c r="S60" i="3"/>
  <c r="R60" i="3"/>
  <c r="Q60" i="3"/>
  <c r="P60" i="3"/>
  <c r="AA59" i="3"/>
  <c r="Z59" i="3"/>
  <c r="Y59" i="3"/>
  <c r="X59" i="3"/>
  <c r="W59" i="3"/>
  <c r="V59" i="3"/>
  <c r="U59" i="3"/>
  <c r="T59" i="3"/>
  <c r="S59" i="3"/>
  <c r="R59" i="3"/>
  <c r="Q59" i="3"/>
  <c r="P59" i="3"/>
  <c r="AA58" i="3"/>
  <c r="Z58" i="3"/>
  <c r="Y58" i="3"/>
  <c r="X58" i="3"/>
  <c r="W58" i="3"/>
  <c r="V58" i="3"/>
  <c r="U58" i="3"/>
  <c r="T58" i="3"/>
  <c r="S58" i="3"/>
  <c r="R58" i="3"/>
  <c r="Q58" i="3"/>
  <c r="P58" i="3"/>
  <c r="AA57" i="3"/>
  <c r="Z57" i="3"/>
  <c r="Y57" i="3"/>
  <c r="X57" i="3"/>
  <c r="W57" i="3"/>
  <c r="V57" i="3"/>
  <c r="U57" i="3"/>
  <c r="T57" i="3"/>
  <c r="S57" i="3"/>
  <c r="R57" i="3"/>
  <c r="Q57" i="3"/>
  <c r="P57" i="3"/>
  <c r="AA56" i="3"/>
  <c r="Z56" i="3"/>
  <c r="Y56" i="3"/>
  <c r="X56" i="3"/>
  <c r="W56" i="3"/>
  <c r="V56" i="3"/>
  <c r="U56" i="3"/>
  <c r="T56" i="3"/>
  <c r="S56" i="3"/>
  <c r="R56" i="3"/>
  <c r="Q56" i="3"/>
  <c r="P56" i="3"/>
  <c r="AA55" i="3"/>
  <c r="Z55" i="3"/>
  <c r="Y55" i="3"/>
  <c r="X55" i="3"/>
  <c r="W55" i="3"/>
  <c r="V55" i="3"/>
  <c r="U55" i="3"/>
  <c r="T55" i="3"/>
  <c r="S55" i="3"/>
  <c r="R55" i="3"/>
  <c r="Q55" i="3"/>
  <c r="P55" i="3"/>
  <c r="AA54" i="3"/>
  <c r="Z54" i="3"/>
  <c r="Y54" i="3"/>
  <c r="X54" i="3"/>
  <c r="W54" i="3"/>
  <c r="V54" i="3"/>
  <c r="U54" i="3"/>
  <c r="T54" i="3"/>
  <c r="S54" i="3"/>
  <c r="R54" i="3"/>
  <c r="Q54" i="3"/>
  <c r="P54" i="3"/>
  <c r="AA53" i="3"/>
  <c r="Z53" i="3"/>
  <c r="Y53" i="3"/>
  <c r="X53" i="3"/>
  <c r="W53" i="3"/>
  <c r="V53" i="3"/>
  <c r="U53" i="3"/>
  <c r="T53" i="3"/>
  <c r="S53" i="3"/>
  <c r="R53" i="3"/>
  <c r="Q53" i="3"/>
  <c r="P53" i="3"/>
  <c r="AA52" i="3"/>
  <c r="Z52" i="3"/>
  <c r="Y52" i="3"/>
  <c r="X52" i="3"/>
  <c r="W52" i="3"/>
  <c r="V52" i="3"/>
  <c r="U52" i="3"/>
  <c r="T52" i="3"/>
  <c r="S52" i="3"/>
  <c r="R52" i="3"/>
  <c r="Q52" i="3"/>
  <c r="P52" i="3"/>
  <c r="AA51" i="3"/>
  <c r="Z51" i="3"/>
  <c r="Y51" i="3"/>
  <c r="X51" i="3"/>
  <c r="W51" i="3"/>
  <c r="V51" i="3"/>
  <c r="U51" i="3"/>
  <c r="T51" i="3"/>
  <c r="S51" i="3"/>
  <c r="R51" i="3"/>
  <c r="Q51" i="3"/>
  <c r="P51" i="3"/>
  <c r="AA50" i="3"/>
  <c r="Z50" i="3"/>
  <c r="Y50" i="3"/>
  <c r="X50" i="3"/>
  <c r="W50" i="3"/>
  <c r="V50" i="3"/>
  <c r="U50" i="3"/>
  <c r="T50" i="3"/>
  <c r="S50" i="3"/>
  <c r="R50" i="3"/>
  <c r="Q50" i="3"/>
  <c r="P50" i="3"/>
  <c r="AA49" i="3"/>
  <c r="Z49" i="3"/>
  <c r="Y49" i="3"/>
  <c r="X49" i="3"/>
  <c r="W49" i="3"/>
  <c r="V49" i="3"/>
  <c r="U49" i="3"/>
  <c r="T49" i="3"/>
  <c r="S49" i="3"/>
  <c r="R49" i="3"/>
  <c r="Q49" i="3"/>
  <c r="P49" i="3"/>
  <c r="AA48" i="3"/>
  <c r="Z48" i="3"/>
  <c r="Y48" i="3"/>
  <c r="X48" i="3"/>
  <c r="W48" i="3"/>
  <c r="V48" i="3"/>
  <c r="U48" i="3"/>
  <c r="T48" i="3"/>
  <c r="S48" i="3"/>
  <c r="R48" i="3"/>
  <c r="Q48" i="3"/>
  <c r="P48" i="3"/>
  <c r="AA47" i="3"/>
  <c r="Z47" i="3"/>
  <c r="Y47" i="3"/>
  <c r="X47" i="3"/>
  <c r="W47" i="3"/>
  <c r="V47" i="3"/>
  <c r="U47" i="3"/>
  <c r="T47" i="3"/>
  <c r="S47" i="3"/>
  <c r="R47" i="3"/>
  <c r="Q47" i="3"/>
  <c r="P47" i="3"/>
  <c r="AA46" i="3"/>
  <c r="Z46" i="3"/>
  <c r="Y46" i="3"/>
  <c r="X46" i="3"/>
  <c r="W46" i="3"/>
  <c r="V46" i="3"/>
  <c r="U46" i="3"/>
  <c r="T46" i="3"/>
  <c r="S46" i="3"/>
  <c r="R46" i="3"/>
  <c r="Q46" i="3"/>
  <c r="P46" i="3"/>
  <c r="AA45" i="3"/>
  <c r="Z45" i="3"/>
  <c r="Y45" i="3"/>
  <c r="X45" i="3"/>
  <c r="W45" i="3"/>
  <c r="V45" i="3"/>
  <c r="U45" i="3"/>
  <c r="T45" i="3"/>
  <c r="S45" i="3"/>
  <c r="R45" i="3"/>
  <c r="Q45" i="3"/>
  <c r="P45" i="3"/>
  <c r="AA44" i="3"/>
  <c r="Z44" i="3"/>
  <c r="Y44" i="3"/>
  <c r="X44" i="3"/>
  <c r="W44" i="3"/>
  <c r="V44" i="3"/>
  <c r="U44" i="3"/>
  <c r="T44" i="3"/>
  <c r="S44" i="3"/>
  <c r="R44" i="3"/>
  <c r="Q44" i="3"/>
  <c r="P44" i="3"/>
  <c r="AA43" i="3"/>
  <c r="Z43" i="3"/>
  <c r="Y43" i="3"/>
  <c r="X43" i="3"/>
  <c r="W43" i="3"/>
  <c r="V43" i="3"/>
  <c r="U43" i="3"/>
  <c r="T43" i="3"/>
  <c r="S43" i="3"/>
  <c r="R43" i="3"/>
  <c r="Q43" i="3"/>
  <c r="P43" i="3"/>
  <c r="AA42" i="3"/>
  <c r="Z42" i="3"/>
  <c r="Y42" i="3"/>
  <c r="X42" i="3"/>
  <c r="W42" i="3"/>
  <c r="V42" i="3"/>
  <c r="U42" i="3"/>
  <c r="T42" i="3"/>
  <c r="S42" i="3"/>
  <c r="R42" i="3"/>
  <c r="Q42" i="3"/>
  <c r="P42" i="3"/>
  <c r="AA41" i="3"/>
  <c r="Z41" i="3"/>
  <c r="Y41" i="3"/>
  <c r="X41" i="3"/>
  <c r="W41" i="3"/>
  <c r="V41" i="3"/>
  <c r="U41" i="3"/>
  <c r="T41" i="3"/>
  <c r="S41" i="3"/>
  <c r="R41" i="3"/>
  <c r="Q41" i="3"/>
  <c r="P41" i="3"/>
  <c r="AA40" i="3"/>
  <c r="Z40" i="3"/>
  <c r="Y40" i="3"/>
  <c r="X40" i="3"/>
  <c r="W40" i="3"/>
  <c r="V40" i="3"/>
  <c r="U40" i="3"/>
  <c r="T40" i="3"/>
  <c r="S40" i="3"/>
  <c r="R40" i="3"/>
  <c r="Q40" i="3"/>
  <c r="P40" i="3"/>
  <c r="AA39" i="3"/>
  <c r="Z39" i="3"/>
  <c r="Y39" i="3"/>
  <c r="X39" i="3"/>
  <c r="W39" i="3"/>
  <c r="V39" i="3"/>
  <c r="U39" i="3"/>
  <c r="T39" i="3"/>
  <c r="S39" i="3"/>
  <c r="R39" i="3"/>
  <c r="Q39" i="3"/>
  <c r="P39" i="3"/>
  <c r="AA38" i="3"/>
  <c r="Z38" i="3"/>
  <c r="Y38" i="3"/>
  <c r="X38" i="3"/>
  <c r="W38" i="3"/>
  <c r="V38" i="3"/>
  <c r="U38" i="3"/>
  <c r="T38" i="3"/>
  <c r="S38" i="3"/>
  <c r="R38" i="3"/>
  <c r="Q38" i="3"/>
  <c r="P38" i="3"/>
  <c r="AA37" i="3"/>
  <c r="Z37" i="3"/>
  <c r="Y37" i="3"/>
  <c r="X37" i="3"/>
  <c r="W37" i="3"/>
  <c r="V37" i="3"/>
  <c r="U37" i="3"/>
  <c r="T37" i="3"/>
  <c r="S37" i="3"/>
  <c r="R37" i="3"/>
  <c r="Q37" i="3"/>
  <c r="P37" i="3"/>
  <c r="AA36" i="3"/>
  <c r="Z36" i="3"/>
  <c r="Y36" i="3"/>
  <c r="X36" i="3"/>
  <c r="W36" i="3"/>
  <c r="V36" i="3"/>
  <c r="U36" i="3"/>
  <c r="T36" i="3"/>
  <c r="S36" i="3"/>
  <c r="R36" i="3"/>
  <c r="Q36" i="3"/>
  <c r="P36" i="3"/>
  <c r="AA35" i="3"/>
  <c r="Z35" i="3"/>
  <c r="Y35" i="3"/>
  <c r="X35" i="3"/>
  <c r="W35" i="3"/>
  <c r="V35" i="3"/>
  <c r="U35" i="3"/>
  <c r="T35" i="3"/>
  <c r="S35" i="3"/>
  <c r="R35" i="3"/>
  <c r="Q35" i="3"/>
  <c r="P35" i="3"/>
  <c r="AA34" i="3"/>
  <c r="Z34" i="3"/>
  <c r="Y34" i="3"/>
  <c r="X34" i="3"/>
  <c r="W34" i="3"/>
  <c r="V34" i="3"/>
  <c r="U34" i="3"/>
  <c r="T34" i="3"/>
  <c r="S34" i="3"/>
  <c r="R34" i="3"/>
  <c r="Q34" i="3"/>
  <c r="P34" i="3"/>
  <c r="AA33" i="3"/>
  <c r="Z33" i="3"/>
  <c r="Y33" i="3"/>
  <c r="X33" i="3"/>
  <c r="W33" i="3"/>
  <c r="V33" i="3"/>
  <c r="U33" i="3"/>
  <c r="T33" i="3"/>
  <c r="S33" i="3"/>
  <c r="R33" i="3"/>
  <c r="Q33" i="3"/>
  <c r="P33" i="3"/>
  <c r="AA32" i="3"/>
  <c r="Z32" i="3"/>
  <c r="Y32" i="3"/>
  <c r="X32" i="3"/>
  <c r="W32" i="3"/>
  <c r="V32" i="3"/>
  <c r="U32" i="3"/>
  <c r="T32" i="3"/>
  <c r="S32" i="3"/>
  <c r="R32" i="3"/>
  <c r="Q32" i="3"/>
  <c r="P32" i="3"/>
  <c r="AA31" i="3"/>
  <c r="Z31" i="3"/>
  <c r="Y31" i="3"/>
  <c r="X31" i="3"/>
  <c r="W31" i="3"/>
  <c r="V31" i="3"/>
  <c r="U31" i="3"/>
  <c r="T31" i="3"/>
  <c r="S31" i="3"/>
  <c r="R31" i="3"/>
  <c r="Q31" i="3"/>
  <c r="P31" i="3"/>
  <c r="AA30" i="3"/>
  <c r="Z30" i="3"/>
  <c r="Y30" i="3"/>
  <c r="X30" i="3"/>
  <c r="W30" i="3"/>
  <c r="V30" i="3"/>
  <c r="U30" i="3"/>
  <c r="T30" i="3"/>
  <c r="S30" i="3"/>
  <c r="R30" i="3"/>
  <c r="Q30" i="3"/>
  <c r="P30" i="3"/>
  <c r="AA29" i="3"/>
  <c r="Z29" i="3"/>
  <c r="Y29" i="3"/>
  <c r="X29" i="3"/>
  <c r="W29" i="3"/>
  <c r="V29" i="3"/>
  <c r="U29" i="3"/>
  <c r="T29" i="3"/>
  <c r="S29" i="3"/>
  <c r="R29" i="3"/>
  <c r="Q29" i="3"/>
  <c r="P29" i="3"/>
  <c r="AA28" i="3"/>
  <c r="Z28" i="3"/>
  <c r="Y28" i="3"/>
  <c r="X28" i="3"/>
  <c r="W28" i="3"/>
  <c r="V28" i="3"/>
  <c r="U28" i="3"/>
  <c r="T28" i="3"/>
  <c r="S28" i="3"/>
  <c r="R28" i="3"/>
  <c r="Q28" i="3"/>
  <c r="P28" i="3"/>
  <c r="AA27" i="3"/>
  <c r="Z27" i="3"/>
  <c r="Y27" i="3"/>
  <c r="X27" i="3"/>
  <c r="W27" i="3"/>
  <c r="V27" i="3"/>
  <c r="U27" i="3"/>
  <c r="T27" i="3"/>
  <c r="S27" i="3"/>
  <c r="R27" i="3"/>
  <c r="Q27" i="3"/>
  <c r="P27" i="3"/>
  <c r="AA26" i="3"/>
  <c r="Z26" i="3"/>
  <c r="Y26" i="3"/>
  <c r="X26" i="3"/>
  <c r="W26" i="3"/>
  <c r="V26" i="3"/>
  <c r="U26" i="3"/>
  <c r="T26" i="3"/>
  <c r="S26" i="3"/>
  <c r="R26" i="3"/>
  <c r="Q26" i="3"/>
  <c r="P26" i="3"/>
  <c r="AA25" i="3"/>
  <c r="Z25" i="3"/>
  <c r="Y25" i="3"/>
  <c r="X25" i="3"/>
  <c r="W25" i="3"/>
  <c r="V25" i="3"/>
  <c r="U25" i="3"/>
  <c r="T25" i="3"/>
  <c r="S25" i="3"/>
  <c r="R25" i="3"/>
  <c r="Q25" i="3"/>
  <c r="P25" i="3"/>
  <c r="AA24" i="3"/>
  <c r="Z24" i="3"/>
  <c r="Y24" i="3"/>
  <c r="X24" i="3"/>
  <c r="W24" i="3"/>
  <c r="V24" i="3"/>
  <c r="U24" i="3"/>
  <c r="T24" i="3"/>
  <c r="S24" i="3"/>
  <c r="R24" i="3"/>
  <c r="Q24" i="3"/>
  <c r="P24" i="3"/>
  <c r="AA23" i="3"/>
  <c r="Z23" i="3"/>
  <c r="Y23" i="3"/>
  <c r="X23" i="3"/>
  <c r="W23" i="3"/>
  <c r="V23" i="3"/>
  <c r="U23" i="3"/>
  <c r="T23" i="3"/>
  <c r="S23" i="3"/>
  <c r="R23" i="3"/>
  <c r="Q23" i="3"/>
  <c r="P23" i="3"/>
  <c r="AA22" i="3"/>
  <c r="Z22" i="3"/>
  <c r="Y22" i="3"/>
  <c r="X22" i="3"/>
  <c r="W22" i="3"/>
  <c r="V22" i="3"/>
  <c r="U22" i="3"/>
  <c r="T22" i="3"/>
  <c r="S22" i="3"/>
  <c r="R22" i="3"/>
  <c r="Q22" i="3"/>
  <c r="P22" i="3"/>
  <c r="AA21" i="3"/>
  <c r="Z21" i="3"/>
  <c r="Y21" i="3"/>
  <c r="X21" i="3"/>
  <c r="W21" i="3"/>
  <c r="V21" i="3"/>
  <c r="U21" i="3"/>
  <c r="T21" i="3"/>
  <c r="S21" i="3"/>
  <c r="R21" i="3"/>
  <c r="Q21" i="3"/>
  <c r="P21" i="3"/>
  <c r="AA20" i="3"/>
  <c r="Z20" i="3"/>
  <c r="Y20" i="3"/>
  <c r="X20" i="3"/>
  <c r="W20" i="3"/>
  <c r="V20" i="3"/>
  <c r="U20" i="3"/>
  <c r="T20" i="3"/>
  <c r="S20" i="3"/>
  <c r="R20" i="3"/>
  <c r="Q20" i="3"/>
  <c r="P20" i="3"/>
  <c r="AA19" i="3"/>
  <c r="Z19" i="3"/>
  <c r="Y19" i="3"/>
  <c r="X19" i="3"/>
  <c r="W19" i="3"/>
  <c r="V19" i="3"/>
  <c r="U19" i="3"/>
  <c r="T19" i="3"/>
  <c r="S19" i="3"/>
  <c r="R19" i="3"/>
  <c r="Q19" i="3"/>
  <c r="P19" i="3"/>
  <c r="AA18" i="3"/>
  <c r="Z18" i="3"/>
  <c r="Y18" i="3"/>
  <c r="X18" i="3"/>
  <c r="W18" i="3"/>
  <c r="V18" i="3"/>
  <c r="U18" i="3"/>
  <c r="T18" i="3"/>
  <c r="S18" i="3"/>
  <c r="R18" i="3"/>
  <c r="Q18" i="3"/>
  <c r="P18" i="3"/>
  <c r="AA17" i="3"/>
  <c r="Z17" i="3"/>
  <c r="Y17" i="3"/>
  <c r="X17" i="3"/>
  <c r="W17" i="3"/>
  <c r="V17" i="3"/>
  <c r="U17" i="3"/>
  <c r="T17" i="3"/>
  <c r="S17" i="3"/>
  <c r="R17" i="3"/>
  <c r="Q17" i="3"/>
  <c r="P17" i="3"/>
  <c r="AA16" i="3"/>
  <c r="Z16" i="3"/>
  <c r="Y16" i="3"/>
  <c r="X16" i="3"/>
  <c r="W16" i="3"/>
  <c r="V16" i="3"/>
  <c r="U16" i="3"/>
  <c r="T16" i="3"/>
  <c r="S16" i="3"/>
  <c r="R16" i="3"/>
  <c r="Q16" i="3"/>
  <c r="P16" i="3"/>
  <c r="AA15" i="3"/>
  <c r="Z15" i="3"/>
  <c r="Y15" i="3"/>
  <c r="X15" i="3"/>
  <c r="W15" i="3"/>
  <c r="V15" i="3"/>
  <c r="U15" i="3"/>
  <c r="T15" i="3"/>
  <c r="S15" i="3"/>
  <c r="R15" i="3"/>
  <c r="Q15" i="3"/>
  <c r="P15" i="3"/>
  <c r="AA14" i="3"/>
  <c r="Z14" i="3"/>
  <c r="Y14" i="3"/>
  <c r="X14" i="3"/>
  <c r="W14" i="3"/>
  <c r="V14" i="3"/>
  <c r="U14" i="3"/>
  <c r="T14" i="3"/>
  <c r="S14" i="3"/>
  <c r="R14" i="3"/>
  <c r="Q14" i="3"/>
  <c r="P14" i="3"/>
  <c r="AA13" i="3"/>
  <c r="Z13" i="3"/>
  <c r="Y13" i="3"/>
  <c r="X13" i="3"/>
  <c r="W13" i="3"/>
  <c r="V13" i="3"/>
  <c r="U13" i="3"/>
  <c r="T13" i="3"/>
  <c r="S13" i="3"/>
  <c r="R13" i="3"/>
  <c r="Q13" i="3"/>
  <c r="P13" i="3"/>
  <c r="AA12" i="3"/>
  <c r="Z12" i="3"/>
  <c r="Y12" i="3"/>
  <c r="X12" i="3"/>
  <c r="W12" i="3"/>
  <c r="V12" i="3"/>
  <c r="U12" i="3"/>
  <c r="T12" i="3"/>
  <c r="S12" i="3"/>
  <c r="R12" i="3"/>
  <c r="Q12" i="3"/>
  <c r="P12" i="3"/>
  <c r="AA11" i="3"/>
  <c r="Z11" i="3"/>
  <c r="Y11" i="3"/>
  <c r="X11" i="3"/>
  <c r="W11" i="3"/>
  <c r="V11" i="3"/>
  <c r="U11" i="3"/>
  <c r="T11" i="3"/>
  <c r="S11" i="3"/>
  <c r="R11" i="3"/>
  <c r="Q11" i="3"/>
  <c r="P11" i="3"/>
  <c r="AA10" i="3"/>
  <c r="Z10" i="3"/>
  <c r="Y10" i="3"/>
  <c r="X10" i="3"/>
  <c r="W10" i="3"/>
  <c r="V10" i="3"/>
  <c r="U10" i="3"/>
  <c r="T10" i="3"/>
  <c r="S10" i="3"/>
  <c r="R10" i="3"/>
  <c r="Q10" i="3"/>
  <c r="P10" i="3"/>
  <c r="AA9" i="3"/>
  <c r="Z9" i="3"/>
  <c r="Y9" i="3"/>
  <c r="X9" i="3"/>
  <c r="W9" i="3"/>
  <c r="V9" i="3"/>
  <c r="U9" i="3"/>
  <c r="T9" i="3"/>
  <c r="S9" i="3"/>
  <c r="R9" i="3"/>
  <c r="Q9" i="3"/>
  <c r="P9" i="3"/>
  <c r="AA8" i="3"/>
  <c r="Z8" i="3"/>
  <c r="Y8" i="3"/>
  <c r="X8" i="3"/>
  <c r="W8" i="3"/>
  <c r="V8" i="3"/>
  <c r="U8" i="3"/>
  <c r="T8" i="3"/>
  <c r="S8" i="3"/>
  <c r="R8" i="3"/>
  <c r="Q8" i="3"/>
  <c r="P8" i="3"/>
  <c r="AA7" i="3"/>
  <c r="Z7" i="3"/>
  <c r="Y7" i="3"/>
  <c r="X7" i="3"/>
  <c r="W7" i="3"/>
  <c r="V7" i="3"/>
  <c r="U7" i="3"/>
  <c r="T7" i="3"/>
  <c r="S7" i="3"/>
  <c r="R7" i="3"/>
  <c r="Q7" i="3"/>
  <c r="P7" i="3"/>
  <c r="AA6" i="3"/>
  <c r="Z6" i="3"/>
  <c r="Y6" i="3"/>
  <c r="X6" i="3"/>
  <c r="W6" i="3"/>
  <c r="V6" i="3"/>
  <c r="U6" i="3"/>
  <c r="T6" i="3"/>
  <c r="S6" i="3"/>
  <c r="R6" i="3"/>
  <c r="Q6" i="3"/>
  <c r="P6" i="3"/>
  <c r="AA5" i="3"/>
  <c r="Z5" i="3"/>
  <c r="Y5" i="3"/>
  <c r="X5" i="3"/>
  <c r="W5" i="3"/>
  <c r="V5" i="3"/>
  <c r="U5" i="3"/>
  <c r="T5" i="3"/>
  <c r="S5" i="3"/>
  <c r="R5" i="3"/>
  <c r="Q5" i="3"/>
  <c r="P5" i="3"/>
  <c r="AA4" i="3"/>
  <c r="Z4" i="3"/>
  <c r="Y4" i="3"/>
  <c r="X4" i="3"/>
  <c r="W4" i="3"/>
  <c r="V4" i="3"/>
  <c r="U4" i="3"/>
  <c r="T4" i="3"/>
  <c r="S4" i="3"/>
  <c r="R4" i="3"/>
  <c r="Q4" i="3"/>
  <c r="P4" i="3"/>
  <c r="AA3" i="3"/>
  <c r="Z3" i="3"/>
  <c r="Y3" i="3"/>
  <c r="X3" i="3"/>
  <c r="W3" i="3"/>
  <c r="V3" i="3"/>
  <c r="U3" i="3"/>
  <c r="T3" i="3"/>
  <c r="S3" i="3"/>
  <c r="R3" i="3"/>
  <c r="Q3" i="3"/>
  <c r="P3" i="3"/>
  <c r="AA2" i="3"/>
  <c r="Z2" i="3"/>
  <c r="Y2" i="3"/>
  <c r="X2" i="3"/>
  <c r="W2" i="3"/>
  <c r="V2" i="3"/>
  <c r="U2" i="3"/>
  <c r="T2" i="3"/>
  <c r="S2" i="3"/>
  <c r="R2" i="3"/>
  <c r="Q2" i="3"/>
  <c r="P2" i="3"/>
  <c r="P22" i="2"/>
  <c r="P2" i="2"/>
  <c r="B438" i="2"/>
  <c r="C438" i="2"/>
  <c r="D438" i="2"/>
  <c r="E438" i="2"/>
  <c r="F438" i="2"/>
  <c r="G438" i="2"/>
  <c r="H438" i="2"/>
  <c r="I438" i="2"/>
  <c r="J438" i="2"/>
  <c r="K438" i="2"/>
  <c r="L438" i="2"/>
  <c r="M438" i="2"/>
  <c r="N438" i="2"/>
  <c r="B439" i="2"/>
  <c r="C439" i="2"/>
  <c r="D439" i="2"/>
  <c r="E439" i="2"/>
  <c r="F439" i="2"/>
  <c r="G439" i="2"/>
  <c r="H439" i="2"/>
  <c r="I439" i="2"/>
  <c r="J439" i="2"/>
  <c r="K439" i="2"/>
  <c r="L439" i="2"/>
  <c r="M439" i="2"/>
  <c r="N439" i="2"/>
  <c r="B440" i="2"/>
  <c r="C440" i="2"/>
  <c r="D440" i="2"/>
  <c r="E440" i="2"/>
  <c r="F440" i="2"/>
  <c r="G440" i="2"/>
  <c r="H440" i="2"/>
  <c r="I440" i="2"/>
  <c r="J440" i="2"/>
  <c r="K440" i="2"/>
  <c r="L440" i="2"/>
  <c r="M440" i="2"/>
  <c r="N440" i="2"/>
  <c r="B441" i="2"/>
  <c r="C441" i="2"/>
  <c r="D441" i="2"/>
  <c r="E441" i="2"/>
  <c r="F441" i="2"/>
  <c r="G441" i="2"/>
  <c r="H441" i="2"/>
  <c r="I441" i="2"/>
  <c r="J441" i="2"/>
  <c r="K441" i="2"/>
  <c r="L441" i="2"/>
  <c r="M441" i="2"/>
  <c r="N441" i="2"/>
  <c r="B442" i="2"/>
  <c r="C442" i="2"/>
  <c r="D442" i="2"/>
  <c r="E442" i="2"/>
  <c r="F442" i="2"/>
  <c r="G442" i="2"/>
  <c r="H442" i="2"/>
  <c r="I442" i="2"/>
  <c r="J442" i="2"/>
  <c r="K442" i="2"/>
  <c r="L442" i="2"/>
  <c r="M442" i="2"/>
  <c r="N442" i="2"/>
  <c r="B443" i="2"/>
  <c r="C443" i="2"/>
  <c r="D443" i="2"/>
  <c r="E443" i="2"/>
  <c r="F443" i="2"/>
  <c r="G443" i="2"/>
  <c r="H443" i="2"/>
  <c r="I443" i="2"/>
  <c r="J443" i="2"/>
  <c r="K443" i="2"/>
  <c r="L443" i="2"/>
  <c r="M443" i="2"/>
  <c r="N443" i="2"/>
  <c r="B444" i="2"/>
  <c r="C444" i="2"/>
  <c r="D444" i="2"/>
  <c r="E444" i="2"/>
  <c r="F444" i="2"/>
  <c r="G444" i="2"/>
  <c r="H444" i="2"/>
  <c r="I444" i="2"/>
  <c r="J444" i="2"/>
  <c r="K444" i="2"/>
  <c r="L444" i="2"/>
  <c r="M444" i="2"/>
  <c r="N444" i="2"/>
  <c r="B445" i="2"/>
  <c r="C445" i="2"/>
  <c r="D445" i="2"/>
  <c r="E445" i="2"/>
  <c r="F445" i="2"/>
  <c r="G445" i="2"/>
  <c r="H445" i="2"/>
  <c r="I445" i="2"/>
  <c r="J445" i="2"/>
  <c r="K445" i="2"/>
  <c r="L445" i="2"/>
  <c r="M445" i="2"/>
  <c r="N445" i="2"/>
  <c r="B446" i="2"/>
  <c r="C446" i="2"/>
  <c r="D446" i="2"/>
  <c r="E446" i="2"/>
  <c r="F446" i="2"/>
  <c r="G446" i="2"/>
  <c r="H446" i="2"/>
  <c r="I446" i="2"/>
  <c r="J446" i="2"/>
  <c r="K446" i="2"/>
  <c r="L446" i="2"/>
  <c r="M446" i="2"/>
  <c r="N446" i="2"/>
  <c r="B447" i="2"/>
  <c r="C447" i="2"/>
  <c r="D447" i="2"/>
  <c r="E447" i="2"/>
  <c r="F447" i="2"/>
  <c r="G447" i="2"/>
  <c r="H447" i="2"/>
  <c r="I447" i="2"/>
  <c r="J447" i="2"/>
  <c r="K447" i="2"/>
  <c r="L447" i="2"/>
  <c r="M447" i="2"/>
  <c r="N447" i="2"/>
  <c r="B448" i="2"/>
  <c r="C448" i="2"/>
  <c r="D448" i="2"/>
  <c r="E448" i="2"/>
  <c r="F448" i="2"/>
  <c r="G448" i="2"/>
  <c r="H448" i="2"/>
  <c r="I448" i="2"/>
  <c r="J448" i="2"/>
  <c r="K448" i="2"/>
  <c r="L448" i="2"/>
  <c r="M448" i="2"/>
  <c r="N448" i="2"/>
  <c r="B449" i="2"/>
  <c r="C449" i="2"/>
  <c r="D449" i="2"/>
  <c r="E449" i="2"/>
  <c r="F449" i="2"/>
  <c r="G449" i="2"/>
  <c r="H449" i="2"/>
  <c r="I449" i="2"/>
  <c r="J449" i="2"/>
  <c r="K449" i="2"/>
  <c r="L449" i="2"/>
  <c r="M449" i="2"/>
  <c r="N449" i="2"/>
  <c r="B450" i="2"/>
  <c r="C450" i="2"/>
  <c r="D450" i="2"/>
  <c r="E450" i="2"/>
  <c r="F450" i="2"/>
  <c r="G450" i="2"/>
  <c r="H450" i="2"/>
  <c r="I450" i="2"/>
  <c r="J450" i="2"/>
  <c r="K450" i="2"/>
  <c r="L450" i="2"/>
  <c r="M450" i="2"/>
  <c r="N450" i="2"/>
  <c r="B451" i="2"/>
  <c r="C451" i="2"/>
  <c r="D451" i="2"/>
  <c r="E451" i="2"/>
  <c r="F451" i="2"/>
  <c r="G451" i="2"/>
  <c r="H451" i="2"/>
  <c r="I451" i="2"/>
  <c r="J451" i="2"/>
  <c r="K451" i="2"/>
  <c r="L451" i="2"/>
  <c r="M451" i="2"/>
  <c r="N451" i="2"/>
  <c r="B452" i="2"/>
  <c r="C452" i="2"/>
  <c r="D452" i="2"/>
  <c r="E452" i="2"/>
  <c r="F452" i="2"/>
  <c r="G452" i="2"/>
  <c r="H452" i="2"/>
  <c r="I452" i="2"/>
  <c r="J452" i="2"/>
  <c r="K452" i="2"/>
  <c r="L452" i="2"/>
  <c r="M452" i="2"/>
  <c r="N452" i="2"/>
  <c r="B453" i="2"/>
  <c r="C453" i="2"/>
  <c r="D453" i="2"/>
  <c r="E453" i="2"/>
  <c r="F453" i="2"/>
  <c r="G453" i="2"/>
  <c r="H453" i="2"/>
  <c r="I453" i="2"/>
  <c r="J453" i="2"/>
  <c r="K453" i="2"/>
  <c r="L453" i="2"/>
  <c r="M453" i="2"/>
  <c r="N453" i="2"/>
  <c r="C454" i="2"/>
  <c r="D454" i="2"/>
  <c r="E454" i="2"/>
  <c r="F454" i="2"/>
  <c r="G454" i="2"/>
  <c r="H454" i="2"/>
  <c r="I454" i="2"/>
  <c r="J454" i="2"/>
  <c r="K454" i="2"/>
  <c r="L454" i="2"/>
  <c r="M454" i="2"/>
  <c r="N454" i="2"/>
  <c r="B455" i="2"/>
  <c r="C455" i="2"/>
  <c r="D455" i="2"/>
  <c r="E455" i="2"/>
  <c r="F455" i="2"/>
  <c r="G455" i="2"/>
  <c r="H455" i="2"/>
  <c r="I455" i="2"/>
  <c r="J455" i="2"/>
  <c r="K455" i="2"/>
  <c r="L455" i="2"/>
  <c r="M455" i="2"/>
  <c r="N455" i="2"/>
  <c r="B456" i="2"/>
  <c r="C456" i="2"/>
  <c r="D456" i="2"/>
  <c r="E456" i="2"/>
  <c r="F456" i="2"/>
  <c r="G456" i="2"/>
  <c r="H456" i="2"/>
  <c r="I456" i="2"/>
  <c r="J456" i="2"/>
  <c r="K456" i="2"/>
  <c r="L456" i="2"/>
  <c r="M456" i="2"/>
  <c r="N456" i="2"/>
  <c r="B457" i="2"/>
  <c r="C457" i="2"/>
  <c r="D457" i="2"/>
  <c r="E457" i="2"/>
  <c r="F457" i="2"/>
  <c r="G457" i="2"/>
  <c r="H457" i="2"/>
  <c r="I457" i="2"/>
  <c r="J457" i="2"/>
  <c r="K457" i="2"/>
  <c r="L457" i="2"/>
  <c r="M457" i="2"/>
  <c r="N457" i="2"/>
  <c r="B458" i="2"/>
  <c r="C458" i="2"/>
  <c r="D458" i="2"/>
  <c r="E458" i="2"/>
  <c r="F458" i="2"/>
  <c r="G458" i="2"/>
  <c r="H458" i="2"/>
  <c r="I458" i="2"/>
  <c r="J458" i="2"/>
  <c r="K458" i="2"/>
  <c r="L458" i="2"/>
  <c r="M458" i="2"/>
  <c r="N458" i="2"/>
  <c r="B459" i="2"/>
  <c r="C459" i="2"/>
  <c r="D459" i="2"/>
  <c r="E459" i="2"/>
  <c r="F459" i="2"/>
  <c r="G459" i="2"/>
  <c r="H459" i="2"/>
  <c r="I459" i="2"/>
  <c r="J459" i="2"/>
  <c r="K459" i="2"/>
  <c r="L459" i="2"/>
  <c r="M459" i="2"/>
  <c r="N459" i="2"/>
  <c r="B460" i="2"/>
  <c r="C460" i="2"/>
  <c r="D460" i="2"/>
  <c r="E460" i="2"/>
  <c r="F460" i="2"/>
  <c r="G460" i="2"/>
  <c r="H460" i="2"/>
  <c r="I460" i="2"/>
  <c r="J460" i="2"/>
  <c r="K460" i="2"/>
  <c r="L460" i="2"/>
  <c r="M460" i="2"/>
  <c r="N460" i="2"/>
  <c r="B461" i="2"/>
  <c r="C461" i="2"/>
  <c r="D461" i="2"/>
  <c r="E461" i="2"/>
  <c r="F461" i="2"/>
  <c r="G461" i="2"/>
  <c r="H461" i="2"/>
  <c r="I461" i="2"/>
  <c r="J461" i="2"/>
  <c r="K461" i="2"/>
  <c r="L461" i="2"/>
  <c r="M461" i="2"/>
  <c r="N461" i="2"/>
  <c r="N437" i="2"/>
  <c r="M437" i="2"/>
  <c r="L437" i="2"/>
  <c r="K437" i="2"/>
  <c r="J437" i="2"/>
  <c r="I437" i="2"/>
  <c r="H437" i="2"/>
  <c r="G437" i="2"/>
  <c r="F437" i="2"/>
  <c r="E437" i="2"/>
  <c r="D437" i="2"/>
  <c r="C436" i="2"/>
  <c r="D436" i="2"/>
  <c r="E436" i="2"/>
  <c r="F436" i="2"/>
  <c r="G436" i="2"/>
  <c r="H436" i="2"/>
  <c r="I436" i="2"/>
  <c r="J436" i="2"/>
  <c r="K436" i="2"/>
  <c r="L436" i="2"/>
  <c r="M436" i="2"/>
  <c r="N436" i="2"/>
  <c r="B437" i="2"/>
  <c r="B436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P45" i="2"/>
  <c r="Q45" i="2"/>
  <c r="R45" i="2"/>
  <c r="S45" i="2"/>
  <c r="T45" i="2"/>
  <c r="U45" i="2"/>
  <c r="V45" i="2"/>
  <c r="W45" i="2"/>
  <c r="X45" i="2"/>
  <c r="Y45" i="2"/>
  <c r="Z45" i="2"/>
  <c r="AA45" i="2"/>
  <c r="P46" i="2"/>
  <c r="Q46" i="2"/>
  <c r="R46" i="2"/>
  <c r="S46" i="2"/>
  <c r="T46" i="2"/>
  <c r="U46" i="2"/>
  <c r="V46" i="2"/>
  <c r="W46" i="2"/>
  <c r="X46" i="2"/>
  <c r="Y46" i="2"/>
  <c r="Z46" i="2"/>
  <c r="AA46" i="2"/>
  <c r="P47" i="2"/>
  <c r="Q47" i="2"/>
  <c r="R47" i="2"/>
  <c r="S47" i="2"/>
  <c r="T47" i="2"/>
  <c r="U47" i="2"/>
  <c r="V47" i="2"/>
  <c r="W47" i="2"/>
  <c r="X47" i="2"/>
  <c r="Y47" i="2"/>
  <c r="Z47" i="2"/>
  <c r="AA47" i="2"/>
  <c r="P48" i="2"/>
  <c r="Q48" i="2"/>
  <c r="R48" i="2"/>
  <c r="S48" i="2"/>
  <c r="T48" i="2"/>
  <c r="U48" i="2"/>
  <c r="V48" i="2"/>
  <c r="W48" i="2"/>
  <c r="X48" i="2"/>
  <c r="Y48" i="2"/>
  <c r="Z48" i="2"/>
  <c r="AA48" i="2"/>
  <c r="P49" i="2"/>
  <c r="Q49" i="2"/>
  <c r="R49" i="2"/>
  <c r="S49" i="2"/>
  <c r="T49" i="2"/>
  <c r="U49" i="2"/>
  <c r="V49" i="2"/>
  <c r="W49" i="2"/>
  <c r="X49" i="2"/>
  <c r="Y49" i="2"/>
  <c r="Z49" i="2"/>
  <c r="AA49" i="2"/>
  <c r="AA44" i="2"/>
  <c r="Z44" i="2"/>
  <c r="Y44" i="2"/>
  <c r="X44" i="2"/>
  <c r="W44" i="2"/>
  <c r="V44" i="2"/>
  <c r="U44" i="2"/>
  <c r="T44" i="2"/>
  <c r="S44" i="2"/>
  <c r="R44" i="2"/>
  <c r="Q44" i="2"/>
  <c r="P44" i="2"/>
  <c r="AA43" i="2"/>
  <c r="Z43" i="2"/>
  <c r="Y43" i="2"/>
  <c r="X43" i="2"/>
  <c r="W43" i="2"/>
  <c r="V43" i="2"/>
  <c r="U43" i="2"/>
  <c r="T43" i="2"/>
  <c r="S43" i="2"/>
  <c r="R43" i="2"/>
  <c r="Q43" i="2"/>
  <c r="P43" i="2"/>
  <c r="AA42" i="2"/>
  <c r="Z42" i="2"/>
  <c r="Y42" i="2"/>
  <c r="X42" i="2"/>
  <c r="W42" i="2"/>
  <c r="V42" i="2"/>
  <c r="U42" i="2"/>
  <c r="T42" i="2"/>
  <c r="S42" i="2"/>
  <c r="R42" i="2"/>
  <c r="Q42" i="2"/>
  <c r="P42" i="2"/>
  <c r="AA41" i="2"/>
  <c r="Z41" i="2"/>
  <c r="Y41" i="2"/>
  <c r="X41" i="2"/>
  <c r="W41" i="2"/>
  <c r="V41" i="2"/>
  <c r="U41" i="2"/>
  <c r="T41" i="2"/>
  <c r="S41" i="2"/>
  <c r="R41" i="2"/>
  <c r="Q41" i="2"/>
  <c r="P41" i="2"/>
  <c r="AA40" i="2"/>
  <c r="Z40" i="2"/>
  <c r="Y40" i="2"/>
  <c r="X40" i="2"/>
  <c r="W40" i="2"/>
  <c r="V40" i="2"/>
  <c r="U40" i="2"/>
  <c r="T40" i="2"/>
  <c r="S40" i="2"/>
  <c r="R40" i="2"/>
  <c r="Q40" i="2"/>
  <c r="P40" i="2"/>
  <c r="AA39" i="2"/>
  <c r="Z39" i="2"/>
  <c r="Y39" i="2"/>
  <c r="X39" i="2"/>
  <c r="W39" i="2"/>
  <c r="V39" i="2"/>
  <c r="U39" i="2"/>
  <c r="T39" i="2"/>
  <c r="S39" i="2"/>
  <c r="R39" i="2"/>
  <c r="Q39" i="2"/>
  <c r="P39" i="2"/>
  <c r="AA38" i="2"/>
  <c r="Z38" i="2"/>
  <c r="Y38" i="2"/>
  <c r="X38" i="2"/>
  <c r="W38" i="2"/>
  <c r="V38" i="2"/>
  <c r="U38" i="2"/>
  <c r="T38" i="2"/>
  <c r="S38" i="2"/>
  <c r="R38" i="2"/>
  <c r="Q38" i="2"/>
  <c r="P38" i="2"/>
  <c r="AA37" i="2"/>
  <c r="Z37" i="2"/>
  <c r="Y37" i="2"/>
  <c r="X37" i="2"/>
  <c r="W37" i="2"/>
  <c r="V37" i="2"/>
  <c r="U37" i="2"/>
  <c r="T37" i="2"/>
  <c r="S37" i="2"/>
  <c r="R37" i="2"/>
  <c r="Q37" i="2"/>
  <c r="P37" i="2"/>
  <c r="AA36" i="2"/>
  <c r="Z36" i="2"/>
  <c r="Y36" i="2"/>
  <c r="X36" i="2"/>
  <c r="W36" i="2"/>
  <c r="V36" i="2"/>
  <c r="U36" i="2"/>
  <c r="T36" i="2"/>
  <c r="S36" i="2"/>
  <c r="R36" i="2"/>
  <c r="Q36" i="2"/>
  <c r="P36" i="2"/>
  <c r="AA35" i="2"/>
  <c r="Z35" i="2"/>
  <c r="Y35" i="2"/>
  <c r="X35" i="2"/>
  <c r="W35" i="2"/>
  <c r="V35" i="2"/>
  <c r="U35" i="2"/>
  <c r="T35" i="2"/>
  <c r="S35" i="2"/>
  <c r="R35" i="2"/>
  <c r="Q35" i="2"/>
  <c r="P35" i="2"/>
  <c r="AA34" i="2"/>
  <c r="Z34" i="2"/>
  <c r="Y34" i="2"/>
  <c r="X34" i="2"/>
  <c r="W34" i="2"/>
  <c r="V34" i="2"/>
  <c r="U34" i="2"/>
  <c r="T34" i="2"/>
  <c r="S34" i="2"/>
  <c r="R34" i="2"/>
  <c r="Q34" i="2"/>
  <c r="P34" i="2"/>
  <c r="AA33" i="2"/>
  <c r="Z33" i="2"/>
  <c r="Y33" i="2"/>
  <c r="X33" i="2"/>
  <c r="W33" i="2"/>
  <c r="V33" i="2"/>
  <c r="U33" i="2"/>
  <c r="T33" i="2"/>
  <c r="S33" i="2"/>
  <c r="R33" i="2"/>
  <c r="Q33" i="2"/>
  <c r="P33" i="2"/>
  <c r="AA32" i="2"/>
  <c r="Z32" i="2"/>
  <c r="Y32" i="2"/>
  <c r="X32" i="2"/>
  <c r="W32" i="2"/>
  <c r="V32" i="2"/>
  <c r="U32" i="2"/>
  <c r="T32" i="2"/>
  <c r="S32" i="2"/>
  <c r="R32" i="2"/>
  <c r="Q32" i="2"/>
  <c r="P32" i="2"/>
  <c r="AA31" i="2"/>
  <c r="Z31" i="2"/>
  <c r="Y31" i="2"/>
  <c r="X31" i="2"/>
  <c r="W31" i="2"/>
  <c r="V31" i="2"/>
  <c r="U31" i="2"/>
  <c r="T31" i="2"/>
  <c r="S31" i="2"/>
  <c r="R31" i="2"/>
  <c r="Q31" i="2"/>
  <c r="P31" i="2"/>
  <c r="AA30" i="2"/>
  <c r="Z30" i="2"/>
  <c r="Y30" i="2"/>
  <c r="X30" i="2"/>
  <c r="W30" i="2"/>
  <c r="V30" i="2"/>
  <c r="U30" i="2"/>
  <c r="T30" i="2"/>
  <c r="S30" i="2"/>
  <c r="R30" i="2"/>
  <c r="Q30" i="2"/>
  <c r="P30" i="2"/>
  <c r="AA29" i="2"/>
  <c r="Z29" i="2"/>
  <c r="Y29" i="2"/>
  <c r="X29" i="2"/>
  <c r="W29" i="2"/>
  <c r="V29" i="2"/>
  <c r="U29" i="2"/>
  <c r="T29" i="2"/>
  <c r="S29" i="2"/>
  <c r="R29" i="2"/>
  <c r="Q29" i="2"/>
  <c r="P29" i="2"/>
  <c r="AA28" i="2"/>
  <c r="Z28" i="2"/>
  <c r="Y28" i="2"/>
  <c r="X28" i="2"/>
  <c r="W28" i="2"/>
  <c r="V28" i="2"/>
  <c r="U28" i="2"/>
  <c r="T28" i="2"/>
  <c r="S28" i="2"/>
  <c r="R28" i="2"/>
  <c r="Q28" i="2"/>
  <c r="P28" i="2"/>
  <c r="AA27" i="2"/>
  <c r="Z27" i="2"/>
  <c r="Y27" i="2"/>
  <c r="X27" i="2"/>
  <c r="W27" i="2"/>
  <c r="V27" i="2"/>
  <c r="U27" i="2"/>
  <c r="T27" i="2"/>
  <c r="S27" i="2"/>
  <c r="R27" i="2"/>
  <c r="Q27" i="2"/>
  <c r="P27" i="2"/>
  <c r="AA26" i="2"/>
  <c r="Z26" i="2"/>
  <c r="Y26" i="2"/>
  <c r="X26" i="2"/>
  <c r="W26" i="2"/>
  <c r="V26" i="2"/>
  <c r="U26" i="2"/>
  <c r="T26" i="2"/>
  <c r="S26" i="2"/>
  <c r="R26" i="2"/>
  <c r="Q26" i="2"/>
  <c r="P26" i="2"/>
  <c r="AA25" i="2"/>
  <c r="Z25" i="2"/>
  <c r="Y25" i="2"/>
  <c r="X25" i="2"/>
  <c r="W25" i="2"/>
  <c r="V25" i="2"/>
  <c r="U25" i="2"/>
  <c r="T25" i="2"/>
  <c r="S25" i="2"/>
  <c r="R25" i="2"/>
  <c r="Q25" i="2"/>
  <c r="P25" i="2"/>
  <c r="AA24" i="2"/>
  <c r="Z24" i="2"/>
  <c r="Y24" i="2"/>
  <c r="X24" i="2"/>
  <c r="W24" i="2"/>
  <c r="V24" i="2"/>
  <c r="U24" i="2"/>
  <c r="T24" i="2"/>
  <c r="S24" i="2"/>
  <c r="R24" i="2"/>
  <c r="Q24" i="2"/>
  <c r="P24" i="2"/>
  <c r="AA23" i="2"/>
  <c r="Z23" i="2"/>
  <c r="Y23" i="2"/>
  <c r="X23" i="2"/>
  <c r="W23" i="2"/>
  <c r="V23" i="2"/>
  <c r="U23" i="2"/>
  <c r="T23" i="2"/>
  <c r="S23" i="2"/>
  <c r="R23" i="2"/>
  <c r="Q23" i="2"/>
  <c r="P23" i="2"/>
  <c r="AA22" i="2"/>
  <c r="Z22" i="2"/>
  <c r="Y22" i="2"/>
  <c r="X22" i="2"/>
  <c r="W22" i="2"/>
  <c r="V22" i="2"/>
  <c r="U22" i="2"/>
  <c r="T22" i="2"/>
  <c r="S22" i="2"/>
  <c r="R22" i="2"/>
  <c r="Q22" i="2"/>
  <c r="AA21" i="2"/>
  <c r="Z21" i="2"/>
  <c r="Y21" i="2"/>
  <c r="X21" i="2"/>
  <c r="W21" i="2"/>
  <c r="V21" i="2"/>
  <c r="U21" i="2"/>
  <c r="T21" i="2"/>
  <c r="S21" i="2"/>
  <c r="R21" i="2"/>
  <c r="Q21" i="2"/>
  <c r="P21" i="2"/>
  <c r="AA20" i="2"/>
  <c r="Z20" i="2"/>
  <c r="Y20" i="2"/>
  <c r="X20" i="2"/>
  <c r="W20" i="2"/>
  <c r="V20" i="2"/>
  <c r="U20" i="2"/>
  <c r="T20" i="2"/>
  <c r="S20" i="2"/>
  <c r="R20" i="2"/>
  <c r="Q20" i="2"/>
  <c r="P20" i="2"/>
  <c r="AA19" i="2"/>
  <c r="Z19" i="2"/>
  <c r="Y19" i="2"/>
  <c r="X19" i="2"/>
  <c r="W19" i="2"/>
  <c r="V19" i="2"/>
  <c r="U19" i="2"/>
  <c r="T19" i="2"/>
  <c r="S19" i="2"/>
  <c r="R19" i="2"/>
  <c r="Q19" i="2"/>
  <c r="P19" i="2"/>
  <c r="AA18" i="2"/>
  <c r="Z18" i="2"/>
  <c r="Y18" i="2"/>
  <c r="X18" i="2"/>
  <c r="W18" i="2"/>
  <c r="V18" i="2"/>
  <c r="U18" i="2"/>
  <c r="T18" i="2"/>
  <c r="S18" i="2"/>
  <c r="R18" i="2"/>
  <c r="Q18" i="2"/>
  <c r="P18" i="2"/>
  <c r="AA17" i="2"/>
  <c r="Z17" i="2"/>
  <c r="Y17" i="2"/>
  <c r="X17" i="2"/>
  <c r="W17" i="2"/>
  <c r="V17" i="2"/>
  <c r="U17" i="2"/>
  <c r="T17" i="2"/>
  <c r="S17" i="2"/>
  <c r="R17" i="2"/>
  <c r="Q17" i="2"/>
  <c r="P17" i="2"/>
  <c r="AA16" i="2"/>
  <c r="Z16" i="2"/>
  <c r="Y16" i="2"/>
  <c r="X16" i="2"/>
  <c r="W16" i="2"/>
  <c r="V16" i="2"/>
  <c r="U16" i="2"/>
  <c r="T16" i="2"/>
  <c r="S16" i="2"/>
  <c r="R16" i="2"/>
  <c r="Q16" i="2"/>
  <c r="P16" i="2"/>
  <c r="AA15" i="2"/>
  <c r="Z15" i="2"/>
  <c r="Y15" i="2"/>
  <c r="X15" i="2"/>
  <c r="W15" i="2"/>
  <c r="V15" i="2"/>
  <c r="U15" i="2"/>
  <c r="T15" i="2"/>
  <c r="S15" i="2"/>
  <c r="R15" i="2"/>
  <c r="Q15" i="2"/>
  <c r="P15" i="2"/>
  <c r="AA14" i="2"/>
  <c r="Z14" i="2"/>
  <c r="Y14" i="2"/>
  <c r="X14" i="2"/>
  <c r="W14" i="2"/>
  <c r="V14" i="2"/>
  <c r="U14" i="2"/>
  <c r="T14" i="2"/>
  <c r="S14" i="2"/>
  <c r="R14" i="2"/>
  <c r="Q14" i="2"/>
  <c r="P14" i="2"/>
  <c r="AA13" i="2"/>
  <c r="Z13" i="2"/>
  <c r="Y13" i="2"/>
  <c r="X13" i="2"/>
  <c r="W13" i="2"/>
  <c r="V13" i="2"/>
  <c r="U13" i="2"/>
  <c r="T13" i="2"/>
  <c r="S13" i="2"/>
  <c r="R13" i="2"/>
  <c r="Q13" i="2"/>
  <c r="P13" i="2"/>
  <c r="AA12" i="2"/>
  <c r="Z12" i="2"/>
  <c r="Y12" i="2"/>
  <c r="X12" i="2"/>
  <c r="W12" i="2"/>
  <c r="V12" i="2"/>
  <c r="U12" i="2"/>
  <c r="T12" i="2"/>
  <c r="S12" i="2"/>
  <c r="R12" i="2"/>
  <c r="Q12" i="2"/>
  <c r="P12" i="2"/>
  <c r="AA11" i="2"/>
  <c r="Z11" i="2"/>
  <c r="Y11" i="2"/>
  <c r="X11" i="2"/>
  <c r="W11" i="2"/>
  <c r="V11" i="2"/>
  <c r="U11" i="2"/>
  <c r="T11" i="2"/>
  <c r="S11" i="2"/>
  <c r="R11" i="2"/>
  <c r="Q11" i="2"/>
  <c r="P11" i="2"/>
  <c r="AA10" i="2"/>
  <c r="Z10" i="2"/>
  <c r="Y10" i="2"/>
  <c r="X10" i="2"/>
  <c r="W10" i="2"/>
  <c r="V10" i="2"/>
  <c r="U10" i="2"/>
  <c r="T10" i="2"/>
  <c r="S10" i="2"/>
  <c r="R10" i="2"/>
  <c r="Q10" i="2"/>
  <c r="P10" i="2"/>
  <c r="AA9" i="2"/>
  <c r="Z9" i="2"/>
  <c r="Y9" i="2"/>
  <c r="X9" i="2"/>
  <c r="W9" i="2"/>
  <c r="V9" i="2"/>
  <c r="U9" i="2"/>
  <c r="T9" i="2"/>
  <c r="S9" i="2"/>
  <c r="R9" i="2"/>
  <c r="Q9" i="2"/>
  <c r="P9" i="2"/>
  <c r="AA8" i="2"/>
  <c r="Z8" i="2"/>
  <c r="Y8" i="2"/>
  <c r="X8" i="2"/>
  <c r="W8" i="2"/>
  <c r="V8" i="2"/>
  <c r="U8" i="2"/>
  <c r="T8" i="2"/>
  <c r="S8" i="2"/>
  <c r="R8" i="2"/>
  <c r="Q8" i="2"/>
  <c r="P8" i="2"/>
  <c r="AA7" i="2"/>
  <c r="Z7" i="2"/>
  <c r="Y7" i="2"/>
  <c r="X7" i="2"/>
  <c r="W7" i="2"/>
  <c r="V7" i="2"/>
  <c r="U7" i="2"/>
  <c r="T7" i="2"/>
  <c r="S7" i="2"/>
  <c r="R7" i="2"/>
  <c r="Q7" i="2"/>
  <c r="P7" i="2"/>
  <c r="AA6" i="2"/>
  <c r="Z6" i="2"/>
  <c r="Y6" i="2"/>
  <c r="X6" i="2"/>
  <c r="W6" i="2"/>
  <c r="V6" i="2"/>
  <c r="U6" i="2"/>
  <c r="T6" i="2"/>
  <c r="S6" i="2"/>
  <c r="R6" i="2"/>
  <c r="Q6" i="2"/>
  <c r="P6" i="2"/>
  <c r="AA5" i="2"/>
  <c r="Z5" i="2"/>
  <c r="Y5" i="2"/>
  <c r="X5" i="2"/>
  <c r="W5" i="2"/>
  <c r="V5" i="2"/>
  <c r="U5" i="2"/>
  <c r="T5" i="2"/>
  <c r="S5" i="2"/>
  <c r="R5" i="2"/>
  <c r="Q5" i="2"/>
  <c r="P5" i="2"/>
  <c r="AA4" i="2"/>
  <c r="Z4" i="2"/>
  <c r="Y4" i="2"/>
  <c r="X4" i="2"/>
  <c r="W4" i="2"/>
  <c r="V4" i="2"/>
  <c r="U4" i="2"/>
  <c r="T4" i="2"/>
  <c r="S4" i="2"/>
  <c r="R4" i="2"/>
  <c r="Q4" i="2"/>
  <c r="P4" i="2"/>
  <c r="AA3" i="2"/>
  <c r="Z3" i="2"/>
  <c r="Y3" i="2"/>
  <c r="X3" i="2"/>
  <c r="W3" i="2"/>
  <c r="V3" i="2"/>
  <c r="U3" i="2"/>
  <c r="T3" i="2"/>
  <c r="S3" i="2"/>
  <c r="R3" i="2"/>
  <c r="Q3" i="2"/>
  <c r="P3" i="2"/>
  <c r="AA2" i="2"/>
  <c r="Z2" i="2"/>
  <c r="Y2" i="2"/>
  <c r="X2" i="2"/>
  <c r="W2" i="2"/>
  <c r="V2" i="2"/>
  <c r="U2" i="2"/>
  <c r="T2" i="2"/>
  <c r="S2" i="2"/>
  <c r="R2" i="2"/>
  <c r="Q2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AA133" i="2"/>
  <c r="Z133" i="2"/>
  <c r="Y133" i="2"/>
  <c r="X133" i="2"/>
  <c r="W133" i="2"/>
  <c r="V133" i="2"/>
  <c r="U133" i="2"/>
  <c r="T133" i="2"/>
  <c r="S133" i="2"/>
  <c r="R133" i="2"/>
  <c r="Q133" i="2"/>
  <c r="P133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AA125" i="2"/>
  <c r="Z125" i="2"/>
  <c r="Y125" i="2"/>
  <c r="X125" i="2"/>
  <c r="W125" i="2"/>
  <c r="V125" i="2"/>
  <c r="U125" i="2"/>
  <c r="T125" i="2"/>
  <c r="S125" i="2"/>
  <c r="R125" i="2"/>
  <c r="Q125" i="2"/>
  <c r="P125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AA99" i="2"/>
  <c r="Z99" i="2"/>
  <c r="Y99" i="2"/>
  <c r="X99" i="2"/>
  <c r="W99" i="2"/>
  <c r="V99" i="2"/>
  <c r="U99" i="2"/>
  <c r="T99" i="2"/>
  <c r="S99" i="2"/>
  <c r="R99" i="2"/>
  <c r="Q99" i="2"/>
  <c r="P99" i="2"/>
  <c r="AA98" i="2"/>
  <c r="Z98" i="2"/>
  <c r="Y98" i="2"/>
  <c r="X98" i="2"/>
  <c r="W98" i="2"/>
  <c r="V98" i="2"/>
  <c r="U98" i="2"/>
  <c r="T98" i="2"/>
  <c r="S98" i="2"/>
  <c r="R98" i="2"/>
  <c r="Q98" i="2"/>
  <c r="P98" i="2"/>
  <c r="AA97" i="2"/>
  <c r="Z97" i="2"/>
  <c r="Y97" i="2"/>
  <c r="X97" i="2"/>
  <c r="W97" i="2"/>
  <c r="V97" i="2"/>
  <c r="U97" i="2"/>
  <c r="T97" i="2"/>
  <c r="S97" i="2"/>
  <c r="R97" i="2"/>
  <c r="Q97" i="2"/>
  <c r="P97" i="2"/>
  <c r="AA96" i="2"/>
  <c r="Z96" i="2"/>
  <c r="Y96" i="2"/>
  <c r="X96" i="2"/>
  <c r="W96" i="2"/>
  <c r="V96" i="2"/>
  <c r="U96" i="2"/>
  <c r="T96" i="2"/>
  <c r="S96" i="2"/>
  <c r="R96" i="2"/>
  <c r="Q96" i="2"/>
  <c r="P96" i="2"/>
  <c r="AA95" i="2"/>
  <c r="Z95" i="2"/>
  <c r="Y95" i="2"/>
  <c r="X95" i="2"/>
  <c r="W95" i="2"/>
  <c r="V95" i="2"/>
  <c r="U95" i="2"/>
  <c r="T95" i="2"/>
  <c r="S95" i="2"/>
  <c r="R95" i="2"/>
  <c r="Q95" i="2"/>
  <c r="P95" i="2"/>
  <c r="AA94" i="2"/>
  <c r="Z94" i="2"/>
  <c r="Y94" i="2"/>
  <c r="X94" i="2"/>
  <c r="W94" i="2"/>
  <c r="V94" i="2"/>
  <c r="U94" i="2"/>
  <c r="T94" i="2"/>
  <c r="S94" i="2"/>
  <c r="R94" i="2"/>
  <c r="Q94" i="2"/>
  <c r="P94" i="2"/>
  <c r="AA93" i="2"/>
  <c r="Z93" i="2"/>
  <c r="Y93" i="2"/>
  <c r="X93" i="2"/>
  <c r="W93" i="2"/>
  <c r="V93" i="2"/>
  <c r="U93" i="2"/>
  <c r="T93" i="2"/>
  <c r="S93" i="2"/>
  <c r="R93" i="2"/>
  <c r="Q93" i="2"/>
  <c r="P93" i="2"/>
  <c r="AA92" i="2"/>
  <c r="Z92" i="2"/>
  <c r="Y92" i="2"/>
  <c r="X92" i="2"/>
  <c r="W92" i="2"/>
  <c r="V92" i="2"/>
  <c r="U92" i="2"/>
  <c r="T92" i="2"/>
  <c r="S92" i="2"/>
  <c r="R92" i="2"/>
  <c r="Q92" i="2"/>
  <c r="P92" i="2"/>
  <c r="AA91" i="2"/>
  <c r="Z91" i="2"/>
  <c r="Y91" i="2"/>
  <c r="X91" i="2"/>
  <c r="W91" i="2"/>
  <c r="V91" i="2"/>
  <c r="U91" i="2"/>
  <c r="T91" i="2"/>
  <c r="S91" i="2"/>
  <c r="R91" i="2"/>
  <c r="Q91" i="2"/>
  <c r="P91" i="2"/>
  <c r="AA90" i="2"/>
  <c r="Z90" i="2"/>
  <c r="Y90" i="2"/>
  <c r="X90" i="2"/>
  <c r="W90" i="2"/>
  <c r="V90" i="2"/>
  <c r="U90" i="2"/>
  <c r="T90" i="2"/>
  <c r="S90" i="2"/>
  <c r="R90" i="2"/>
  <c r="Q90" i="2"/>
  <c r="P90" i="2"/>
  <c r="AA89" i="2"/>
  <c r="Z89" i="2"/>
  <c r="Y89" i="2"/>
  <c r="X89" i="2"/>
  <c r="W89" i="2"/>
  <c r="V89" i="2"/>
  <c r="U89" i="2"/>
  <c r="T89" i="2"/>
  <c r="S89" i="2"/>
  <c r="R89" i="2"/>
  <c r="Q89" i="2"/>
  <c r="P89" i="2"/>
  <c r="AA88" i="2"/>
  <c r="Z88" i="2"/>
  <c r="Y88" i="2"/>
  <c r="X88" i="2"/>
  <c r="W88" i="2"/>
  <c r="V88" i="2"/>
  <c r="U88" i="2"/>
  <c r="T88" i="2"/>
  <c r="S88" i="2"/>
  <c r="R88" i="2"/>
  <c r="Q88" i="2"/>
  <c r="P88" i="2"/>
  <c r="AA87" i="2"/>
  <c r="Z87" i="2"/>
  <c r="Y87" i="2"/>
  <c r="X87" i="2"/>
  <c r="W87" i="2"/>
  <c r="V87" i="2"/>
  <c r="U87" i="2"/>
  <c r="T87" i="2"/>
  <c r="S87" i="2"/>
  <c r="R87" i="2"/>
  <c r="Q87" i="2"/>
  <c r="P87" i="2"/>
  <c r="AA86" i="2"/>
  <c r="Z86" i="2"/>
  <c r="Y86" i="2"/>
  <c r="X86" i="2"/>
  <c r="W86" i="2"/>
  <c r="V86" i="2"/>
  <c r="U86" i="2"/>
  <c r="T86" i="2"/>
  <c r="S86" i="2"/>
  <c r="R86" i="2"/>
  <c r="Q86" i="2"/>
  <c r="P86" i="2"/>
  <c r="AA85" i="2"/>
  <c r="Z85" i="2"/>
  <c r="Y85" i="2"/>
  <c r="X85" i="2"/>
  <c r="W85" i="2"/>
  <c r="V85" i="2"/>
  <c r="U85" i="2"/>
  <c r="T85" i="2"/>
  <c r="S85" i="2"/>
  <c r="R85" i="2"/>
  <c r="Q85" i="2"/>
  <c r="P85" i="2"/>
  <c r="AA84" i="2"/>
  <c r="Z84" i="2"/>
  <c r="Y84" i="2"/>
  <c r="X84" i="2"/>
  <c r="W84" i="2"/>
  <c r="V84" i="2"/>
  <c r="U84" i="2"/>
  <c r="T84" i="2"/>
  <c r="S84" i="2"/>
  <c r="R84" i="2"/>
  <c r="Q84" i="2"/>
  <c r="P84" i="2"/>
  <c r="AA83" i="2"/>
  <c r="Z83" i="2"/>
  <c r="Y83" i="2"/>
  <c r="X83" i="2"/>
  <c r="W83" i="2"/>
  <c r="V83" i="2"/>
  <c r="U83" i="2"/>
  <c r="T83" i="2"/>
  <c r="S83" i="2"/>
  <c r="R83" i="2"/>
  <c r="Q83" i="2"/>
  <c r="P83" i="2"/>
  <c r="AA82" i="2"/>
  <c r="Z82" i="2"/>
  <c r="Y82" i="2"/>
  <c r="X82" i="2"/>
  <c r="W82" i="2"/>
  <c r="V82" i="2"/>
  <c r="U82" i="2"/>
  <c r="T82" i="2"/>
  <c r="S82" i="2"/>
  <c r="R82" i="2"/>
  <c r="Q82" i="2"/>
  <c r="P82" i="2"/>
  <c r="AA81" i="2"/>
  <c r="Z81" i="2"/>
  <c r="Y81" i="2"/>
  <c r="X81" i="2"/>
  <c r="W81" i="2"/>
  <c r="V81" i="2"/>
  <c r="U81" i="2"/>
  <c r="T81" i="2"/>
  <c r="S81" i="2"/>
  <c r="R81" i="2"/>
  <c r="Q81" i="2"/>
  <c r="P81" i="2"/>
  <c r="AA80" i="2"/>
  <c r="Z80" i="2"/>
  <c r="Y80" i="2"/>
  <c r="X80" i="2"/>
  <c r="W80" i="2"/>
  <c r="V80" i="2"/>
  <c r="U80" i="2"/>
  <c r="T80" i="2"/>
  <c r="S80" i="2"/>
  <c r="R80" i="2"/>
  <c r="Q80" i="2"/>
  <c r="P80" i="2"/>
  <c r="AA79" i="2"/>
  <c r="Z79" i="2"/>
  <c r="Y79" i="2"/>
  <c r="X79" i="2"/>
  <c r="W79" i="2"/>
  <c r="V79" i="2"/>
  <c r="U79" i="2"/>
  <c r="T79" i="2"/>
  <c r="S79" i="2"/>
  <c r="R79" i="2"/>
  <c r="Q79" i="2"/>
  <c r="P79" i="2"/>
  <c r="AA78" i="2"/>
  <c r="Z78" i="2"/>
  <c r="Y78" i="2"/>
  <c r="X78" i="2"/>
  <c r="W78" i="2"/>
  <c r="V78" i="2"/>
  <c r="U78" i="2"/>
  <c r="T78" i="2"/>
  <c r="S78" i="2"/>
  <c r="R78" i="2"/>
  <c r="Q78" i="2"/>
  <c r="P78" i="2"/>
  <c r="AA77" i="2"/>
  <c r="Z77" i="2"/>
  <c r="Y77" i="2"/>
  <c r="X77" i="2"/>
  <c r="W77" i="2"/>
  <c r="V77" i="2"/>
  <c r="U77" i="2"/>
  <c r="T77" i="2"/>
  <c r="S77" i="2"/>
  <c r="R77" i="2"/>
  <c r="Q77" i="2"/>
  <c r="P77" i="2"/>
  <c r="AA76" i="2"/>
  <c r="Z76" i="2"/>
  <c r="Y76" i="2"/>
  <c r="X76" i="2"/>
  <c r="W76" i="2"/>
  <c r="V76" i="2"/>
  <c r="U76" i="2"/>
  <c r="T76" i="2"/>
  <c r="S76" i="2"/>
  <c r="R76" i="2"/>
  <c r="Q76" i="2"/>
  <c r="P76" i="2"/>
  <c r="AA75" i="2"/>
  <c r="Z75" i="2"/>
  <c r="Y75" i="2"/>
  <c r="X75" i="2"/>
  <c r="W75" i="2"/>
  <c r="V75" i="2"/>
  <c r="U75" i="2"/>
  <c r="T75" i="2"/>
  <c r="S75" i="2"/>
  <c r="R75" i="2"/>
  <c r="Q75" i="2"/>
  <c r="P75" i="2"/>
  <c r="AA74" i="2"/>
  <c r="Z74" i="2"/>
  <c r="Y74" i="2"/>
  <c r="X74" i="2"/>
  <c r="W74" i="2"/>
  <c r="V74" i="2"/>
  <c r="U74" i="2"/>
  <c r="T74" i="2"/>
  <c r="S74" i="2"/>
  <c r="R74" i="2"/>
  <c r="Q74" i="2"/>
  <c r="P74" i="2"/>
  <c r="AA73" i="2"/>
  <c r="Z73" i="2"/>
  <c r="Y73" i="2"/>
  <c r="X73" i="2"/>
  <c r="W73" i="2"/>
  <c r="V73" i="2"/>
  <c r="U73" i="2"/>
  <c r="T73" i="2"/>
  <c r="S73" i="2"/>
  <c r="R73" i="2"/>
  <c r="Q73" i="2"/>
  <c r="P73" i="2"/>
  <c r="AA72" i="2"/>
  <c r="Z72" i="2"/>
  <c r="Y72" i="2"/>
  <c r="X72" i="2"/>
  <c r="W72" i="2"/>
  <c r="V72" i="2"/>
  <c r="U72" i="2"/>
  <c r="T72" i="2"/>
  <c r="S72" i="2"/>
  <c r="R72" i="2"/>
  <c r="Q72" i="2"/>
  <c r="P72" i="2"/>
  <c r="AA71" i="2"/>
  <c r="Z71" i="2"/>
  <c r="Y71" i="2"/>
  <c r="X71" i="2"/>
  <c r="W71" i="2"/>
  <c r="V71" i="2"/>
  <c r="U71" i="2"/>
  <c r="T71" i="2"/>
  <c r="S71" i="2"/>
  <c r="R71" i="2"/>
  <c r="Q71" i="2"/>
  <c r="P71" i="2"/>
  <c r="AA70" i="2"/>
  <c r="Z70" i="2"/>
  <c r="Y70" i="2"/>
  <c r="X70" i="2"/>
  <c r="W70" i="2"/>
  <c r="V70" i="2"/>
  <c r="U70" i="2"/>
  <c r="T70" i="2"/>
  <c r="S70" i="2"/>
  <c r="R70" i="2"/>
  <c r="Q70" i="2"/>
  <c r="P70" i="2"/>
  <c r="AA69" i="2"/>
  <c r="Z69" i="2"/>
  <c r="Y69" i="2"/>
  <c r="X69" i="2"/>
  <c r="W69" i="2"/>
  <c r="V69" i="2"/>
  <c r="U69" i="2"/>
  <c r="T69" i="2"/>
  <c r="S69" i="2"/>
  <c r="R69" i="2"/>
  <c r="Q69" i="2"/>
  <c r="P69" i="2"/>
  <c r="AA68" i="2"/>
  <c r="Z68" i="2"/>
  <c r="Y68" i="2"/>
  <c r="X68" i="2"/>
  <c r="W68" i="2"/>
  <c r="V68" i="2"/>
  <c r="U68" i="2"/>
  <c r="T68" i="2"/>
  <c r="S68" i="2"/>
  <c r="R68" i="2"/>
  <c r="Q68" i="2"/>
  <c r="P68" i="2"/>
  <c r="AA67" i="2"/>
  <c r="Z67" i="2"/>
  <c r="Y67" i="2"/>
  <c r="X67" i="2"/>
  <c r="W67" i="2"/>
  <c r="V67" i="2"/>
  <c r="U67" i="2"/>
  <c r="T67" i="2"/>
  <c r="S67" i="2"/>
  <c r="R67" i="2"/>
  <c r="Q67" i="2"/>
  <c r="P67" i="2"/>
  <c r="AA66" i="2"/>
  <c r="Z66" i="2"/>
  <c r="Y66" i="2"/>
  <c r="X66" i="2"/>
  <c r="W66" i="2"/>
  <c r="V66" i="2"/>
  <c r="U66" i="2"/>
  <c r="T66" i="2"/>
  <c r="S66" i="2"/>
  <c r="R66" i="2"/>
  <c r="Q66" i="2"/>
  <c r="P66" i="2"/>
  <c r="AA65" i="2"/>
  <c r="Z65" i="2"/>
  <c r="Y65" i="2"/>
  <c r="X65" i="2"/>
  <c r="W65" i="2"/>
  <c r="V65" i="2"/>
  <c r="U65" i="2"/>
  <c r="T65" i="2"/>
  <c r="S65" i="2"/>
  <c r="R65" i="2"/>
  <c r="Q65" i="2"/>
  <c r="P65" i="2"/>
  <c r="AA64" i="2"/>
  <c r="Z64" i="2"/>
  <c r="Y64" i="2"/>
  <c r="X64" i="2"/>
  <c r="W64" i="2"/>
  <c r="V64" i="2"/>
  <c r="U64" i="2"/>
  <c r="T64" i="2"/>
  <c r="S64" i="2"/>
  <c r="R64" i="2"/>
  <c r="Q64" i="2"/>
  <c r="P64" i="2"/>
  <c r="AA63" i="2"/>
  <c r="Z63" i="2"/>
  <c r="Y63" i="2"/>
  <c r="X63" i="2"/>
  <c r="W63" i="2"/>
  <c r="V63" i="2"/>
  <c r="U63" i="2"/>
  <c r="T63" i="2"/>
  <c r="S63" i="2"/>
  <c r="R63" i="2"/>
  <c r="Q63" i="2"/>
  <c r="P63" i="2"/>
  <c r="AA62" i="2"/>
  <c r="Z62" i="2"/>
  <c r="Y62" i="2"/>
  <c r="X62" i="2"/>
  <c r="W62" i="2"/>
  <c r="V62" i="2"/>
  <c r="U62" i="2"/>
  <c r="T62" i="2"/>
  <c r="S62" i="2"/>
  <c r="R62" i="2"/>
  <c r="Q62" i="2"/>
  <c r="P62" i="2"/>
  <c r="AA61" i="2"/>
  <c r="Z61" i="2"/>
  <c r="Y61" i="2"/>
  <c r="X61" i="2"/>
  <c r="W61" i="2"/>
  <c r="V61" i="2"/>
  <c r="U61" i="2"/>
  <c r="T61" i="2"/>
  <c r="S61" i="2"/>
  <c r="R61" i="2"/>
  <c r="Q61" i="2"/>
  <c r="P61" i="2"/>
  <c r="AA60" i="2"/>
  <c r="Z60" i="2"/>
  <c r="Y60" i="2"/>
  <c r="X60" i="2"/>
  <c r="W60" i="2"/>
  <c r="V60" i="2"/>
  <c r="U60" i="2"/>
  <c r="T60" i="2"/>
  <c r="S60" i="2"/>
  <c r="R60" i="2"/>
  <c r="Q60" i="2"/>
  <c r="P60" i="2"/>
  <c r="AA59" i="2"/>
  <c r="Z59" i="2"/>
  <c r="Y59" i="2"/>
  <c r="X59" i="2"/>
  <c r="W59" i="2"/>
  <c r="V59" i="2"/>
  <c r="U59" i="2"/>
  <c r="T59" i="2"/>
  <c r="S59" i="2"/>
  <c r="R59" i="2"/>
  <c r="Q59" i="2"/>
  <c r="P59" i="2"/>
  <c r="AA58" i="2"/>
  <c r="Z58" i="2"/>
  <c r="Y58" i="2"/>
  <c r="X58" i="2"/>
  <c r="W58" i="2"/>
  <c r="V58" i="2"/>
  <c r="U58" i="2"/>
  <c r="T58" i="2"/>
  <c r="S58" i="2"/>
  <c r="R58" i="2"/>
  <c r="Q58" i="2"/>
  <c r="P58" i="2"/>
  <c r="AA57" i="2"/>
  <c r="Z57" i="2"/>
  <c r="Y57" i="2"/>
  <c r="X57" i="2"/>
  <c r="W57" i="2"/>
  <c r="V57" i="2"/>
  <c r="U57" i="2"/>
  <c r="T57" i="2"/>
  <c r="S57" i="2"/>
  <c r="R57" i="2"/>
  <c r="Q57" i="2"/>
  <c r="P57" i="2"/>
  <c r="AA56" i="2"/>
  <c r="Z56" i="2"/>
  <c r="Y56" i="2"/>
  <c r="X56" i="2"/>
  <c r="W56" i="2"/>
  <c r="V56" i="2"/>
  <c r="U56" i="2"/>
  <c r="T56" i="2"/>
  <c r="S56" i="2"/>
  <c r="R56" i="2"/>
  <c r="Q56" i="2"/>
  <c r="P56" i="2"/>
  <c r="AA55" i="2"/>
  <c r="Z55" i="2"/>
  <c r="Y55" i="2"/>
  <c r="X55" i="2"/>
  <c r="W55" i="2"/>
  <c r="V55" i="2"/>
  <c r="U55" i="2"/>
  <c r="T55" i="2"/>
  <c r="S55" i="2"/>
  <c r="R55" i="2"/>
  <c r="Q55" i="2"/>
  <c r="P55" i="2"/>
  <c r="AA54" i="2"/>
  <c r="Z54" i="2"/>
  <c r="Y54" i="2"/>
  <c r="X54" i="2"/>
  <c r="W54" i="2"/>
  <c r="V54" i="2"/>
  <c r="U54" i="2"/>
  <c r="T54" i="2"/>
  <c r="S54" i="2"/>
  <c r="R54" i="2"/>
  <c r="Q54" i="2"/>
  <c r="P54" i="2"/>
  <c r="AA53" i="2"/>
  <c r="Z53" i="2"/>
  <c r="Y53" i="2"/>
  <c r="X53" i="2"/>
  <c r="W53" i="2"/>
  <c r="V53" i="2"/>
  <c r="U53" i="2"/>
  <c r="T53" i="2"/>
  <c r="S53" i="2"/>
  <c r="R53" i="2"/>
  <c r="Q53" i="2"/>
  <c r="P53" i="2"/>
  <c r="AA52" i="2"/>
  <c r="Z52" i="2"/>
  <c r="Y52" i="2"/>
  <c r="X52" i="2"/>
  <c r="W52" i="2"/>
  <c r="V52" i="2"/>
  <c r="U52" i="2"/>
  <c r="T52" i="2"/>
  <c r="S52" i="2"/>
  <c r="R52" i="2"/>
  <c r="Q52" i="2"/>
  <c r="P52" i="2"/>
  <c r="AA51" i="2"/>
  <c r="Z51" i="2"/>
  <c r="Y51" i="2"/>
  <c r="X51" i="2"/>
  <c r="W51" i="2"/>
  <c r="V51" i="2"/>
  <c r="U51" i="2"/>
  <c r="T51" i="2"/>
  <c r="S51" i="2"/>
  <c r="R51" i="2"/>
  <c r="Q51" i="2"/>
  <c r="P51" i="2"/>
  <c r="AA50" i="2"/>
  <c r="Z50" i="2"/>
  <c r="Y50" i="2"/>
  <c r="X50" i="2"/>
  <c r="W50" i="2"/>
  <c r="V50" i="2"/>
  <c r="U50" i="2"/>
  <c r="T50" i="2"/>
  <c r="S50" i="2"/>
  <c r="R50" i="2"/>
  <c r="Q50" i="2"/>
  <c r="P50" i="2"/>
  <c r="AA308" i="2"/>
  <c r="Z308" i="2"/>
  <c r="Y308" i="2"/>
  <c r="X308" i="2"/>
  <c r="W308" i="2"/>
  <c r="V308" i="2"/>
  <c r="U308" i="2"/>
  <c r="T308" i="2"/>
  <c r="S308" i="2"/>
  <c r="R308" i="2"/>
  <c r="Q308" i="2"/>
  <c r="P308" i="2"/>
  <c r="AA307" i="2"/>
  <c r="Z307" i="2"/>
  <c r="Y307" i="2"/>
  <c r="X307" i="2"/>
  <c r="W307" i="2"/>
  <c r="V307" i="2"/>
  <c r="U307" i="2"/>
  <c r="T307" i="2"/>
  <c r="S307" i="2"/>
  <c r="R307" i="2"/>
  <c r="Q307" i="2"/>
  <c r="P307" i="2"/>
  <c r="AA306" i="2"/>
  <c r="Z306" i="2"/>
  <c r="Y306" i="2"/>
  <c r="X306" i="2"/>
  <c r="W306" i="2"/>
  <c r="V306" i="2"/>
  <c r="U306" i="2"/>
  <c r="T306" i="2"/>
  <c r="S306" i="2"/>
  <c r="R306" i="2"/>
  <c r="Q306" i="2"/>
  <c r="P306" i="2"/>
  <c r="AA305" i="2"/>
  <c r="Z305" i="2"/>
  <c r="Y305" i="2"/>
  <c r="X305" i="2"/>
  <c r="W305" i="2"/>
  <c r="V305" i="2"/>
  <c r="U305" i="2"/>
  <c r="T305" i="2"/>
  <c r="S305" i="2"/>
  <c r="R305" i="2"/>
  <c r="Q305" i="2"/>
  <c r="P305" i="2"/>
  <c r="AA304" i="2"/>
  <c r="Z304" i="2"/>
  <c r="Y304" i="2"/>
  <c r="X304" i="2"/>
  <c r="W304" i="2"/>
  <c r="V304" i="2"/>
  <c r="U304" i="2"/>
  <c r="T304" i="2"/>
  <c r="S304" i="2"/>
  <c r="R304" i="2"/>
  <c r="Q304" i="2"/>
  <c r="P304" i="2"/>
  <c r="AA303" i="2"/>
  <c r="Z303" i="2"/>
  <c r="Y303" i="2"/>
  <c r="X303" i="2"/>
  <c r="W303" i="2"/>
  <c r="V303" i="2"/>
  <c r="U303" i="2"/>
  <c r="T303" i="2"/>
  <c r="S303" i="2"/>
  <c r="R303" i="2"/>
  <c r="Q303" i="2"/>
  <c r="P303" i="2"/>
  <c r="AA302" i="2"/>
  <c r="Z302" i="2"/>
  <c r="Y302" i="2"/>
  <c r="X302" i="2"/>
  <c r="W302" i="2"/>
  <c r="V302" i="2"/>
  <c r="U302" i="2"/>
  <c r="T302" i="2"/>
  <c r="S302" i="2"/>
  <c r="R302" i="2"/>
  <c r="Q302" i="2"/>
  <c r="P302" i="2"/>
  <c r="AA301" i="2"/>
  <c r="Z301" i="2"/>
  <c r="Y301" i="2"/>
  <c r="X301" i="2"/>
  <c r="W301" i="2"/>
  <c r="V301" i="2"/>
  <c r="U301" i="2"/>
  <c r="T301" i="2"/>
  <c r="S301" i="2"/>
  <c r="R301" i="2"/>
  <c r="Q301" i="2"/>
  <c r="P301" i="2"/>
  <c r="AA300" i="2"/>
  <c r="Z300" i="2"/>
  <c r="Y300" i="2"/>
  <c r="X300" i="2"/>
  <c r="W300" i="2"/>
  <c r="V300" i="2"/>
  <c r="U300" i="2"/>
  <c r="T300" i="2"/>
  <c r="S300" i="2"/>
  <c r="R300" i="2"/>
  <c r="Q300" i="2"/>
  <c r="P300" i="2"/>
  <c r="AA299" i="2"/>
  <c r="Z299" i="2"/>
  <c r="Y299" i="2"/>
  <c r="X299" i="2"/>
  <c r="W299" i="2"/>
  <c r="V299" i="2"/>
  <c r="U299" i="2"/>
  <c r="T299" i="2"/>
  <c r="S299" i="2"/>
  <c r="R299" i="2"/>
  <c r="Q299" i="2"/>
  <c r="P299" i="2"/>
  <c r="AA298" i="2"/>
  <c r="Z298" i="2"/>
  <c r="Y298" i="2"/>
  <c r="X298" i="2"/>
  <c r="W298" i="2"/>
  <c r="V298" i="2"/>
  <c r="U298" i="2"/>
  <c r="T298" i="2"/>
  <c r="S298" i="2"/>
  <c r="R298" i="2"/>
  <c r="Q298" i="2"/>
  <c r="P298" i="2"/>
  <c r="AA297" i="2"/>
  <c r="Z297" i="2"/>
  <c r="Y297" i="2"/>
  <c r="X297" i="2"/>
  <c r="W297" i="2"/>
  <c r="V297" i="2"/>
  <c r="U297" i="2"/>
  <c r="T297" i="2"/>
  <c r="S297" i="2"/>
  <c r="R297" i="2"/>
  <c r="Q297" i="2"/>
  <c r="P297" i="2"/>
  <c r="AA296" i="2"/>
  <c r="Z296" i="2"/>
  <c r="Y296" i="2"/>
  <c r="X296" i="2"/>
  <c r="W296" i="2"/>
  <c r="V296" i="2"/>
  <c r="U296" i="2"/>
  <c r="T296" i="2"/>
  <c r="S296" i="2"/>
  <c r="R296" i="2"/>
  <c r="Q296" i="2"/>
  <c r="P296" i="2"/>
  <c r="AA295" i="2"/>
  <c r="Z295" i="2"/>
  <c r="Y295" i="2"/>
  <c r="X295" i="2"/>
  <c r="W295" i="2"/>
  <c r="V295" i="2"/>
  <c r="U295" i="2"/>
  <c r="T295" i="2"/>
  <c r="S295" i="2"/>
  <c r="R295" i="2"/>
  <c r="Q295" i="2"/>
  <c r="P295" i="2"/>
  <c r="AA294" i="2"/>
  <c r="Z294" i="2"/>
  <c r="Y294" i="2"/>
  <c r="X294" i="2"/>
  <c r="W294" i="2"/>
  <c r="V294" i="2"/>
  <c r="U294" i="2"/>
  <c r="T294" i="2"/>
  <c r="S294" i="2"/>
  <c r="R294" i="2"/>
  <c r="Q294" i="2"/>
  <c r="P294" i="2"/>
  <c r="AA293" i="2"/>
  <c r="Z293" i="2"/>
  <c r="Y293" i="2"/>
  <c r="X293" i="2"/>
  <c r="W293" i="2"/>
  <c r="V293" i="2"/>
  <c r="U293" i="2"/>
  <c r="T293" i="2"/>
  <c r="S293" i="2"/>
  <c r="R293" i="2"/>
  <c r="Q293" i="2"/>
  <c r="P293" i="2"/>
  <c r="AA292" i="2"/>
  <c r="Z292" i="2"/>
  <c r="Y292" i="2"/>
  <c r="X292" i="2"/>
  <c r="W292" i="2"/>
  <c r="V292" i="2"/>
  <c r="U292" i="2"/>
  <c r="T292" i="2"/>
  <c r="S292" i="2"/>
  <c r="R292" i="2"/>
  <c r="Q292" i="2"/>
  <c r="P292" i="2"/>
  <c r="AA291" i="2"/>
  <c r="Z291" i="2"/>
  <c r="Y291" i="2"/>
  <c r="X291" i="2"/>
  <c r="W291" i="2"/>
  <c r="V291" i="2"/>
  <c r="U291" i="2"/>
  <c r="T291" i="2"/>
  <c r="S291" i="2"/>
  <c r="R291" i="2"/>
  <c r="Q291" i="2"/>
  <c r="P291" i="2"/>
  <c r="AA290" i="2"/>
  <c r="Z290" i="2"/>
  <c r="Y290" i="2"/>
  <c r="X290" i="2"/>
  <c r="W290" i="2"/>
  <c r="V290" i="2"/>
  <c r="U290" i="2"/>
  <c r="T290" i="2"/>
  <c r="S290" i="2"/>
  <c r="R290" i="2"/>
  <c r="Q290" i="2"/>
  <c r="P290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AA288" i="2"/>
  <c r="Z288" i="2"/>
  <c r="Y288" i="2"/>
  <c r="X288" i="2"/>
  <c r="W288" i="2"/>
  <c r="V288" i="2"/>
  <c r="U288" i="2"/>
  <c r="T288" i="2"/>
  <c r="S288" i="2"/>
  <c r="R288" i="2"/>
  <c r="Q288" i="2"/>
  <c r="P288" i="2"/>
  <c r="AA287" i="2"/>
  <c r="Z287" i="2"/>
  <c r="Y287" i="2"/>
  <c r="X287" i="2"/>
  <c r="W287" i="2"/>
  <c r="V287" i="2"/>
  <c r="U287" i="2"/>
  <c r="T287" i="2"/>
  <c r="S287" i="2"/>
  <c r="R287" i="2"/>
  <c r="Q287" i="2"/>
  <c r="P287" i="2"/>
  <c r="AA286" i="2"/>
  <c r="Z286" i="2"/>
  <c r="Y286" i="2"/>
  <c r="X286" i="2"/>
  <c r="W286" i="2"/>
  <c r="V286" i="2"/>
  <c r="U286" i="2"/>
  <c r="T286" i="2"/>
  <c r="S286" i="2"/>
  <c r="R286" i="2"/>
  <c r="Q286" i="2"/>
  <c r="P286" i="2"/>
  <c r="AA285" i="2"/>
  <c r="Z285" i="2"/>
  <c r="Y285" i="2"/>
  <c r="X285" i="2"/>
  <c r="W285" i="2"/>
  <c r="V285" i="2"/>
  <c r="U285" i="2"/>
  <c r="T285" i="2"/>
  <c r="S285" i="2"/>
  <c r="R285" i="2"/>
  <c r="Q285" i="2"/>
  <c r="P285" i="2"/>
  <c r="AA284" i="2"/>
  <c r="Z284" i="2"/>
  <c r="Y284" i="2"/>
  <c r="X284" i="2"/>
  <c r="W284" i="2"/>
  <c r="V284" i="2"/>
  <c r="U284" i="2"/>
  <c r="T284" i="2"/>
  <c r="S284" i="2"/>
  <c r="R284" i="2"/>
  <c r="Q284" i="2"/>
  <c r="P284" i="2"/>
  <c r="AA283" i="2"/>
  <c r="Z283" i="2"/>
  <c r="Y283" i="2"/>
  <c r="X283" i="2"/>
  <c r="W283" i="2"/>
  <c r="V283" i="2"/>
  <c r="U283" i="2"/>
  <c r="T283" i="2"/>
  <c r="S283" i="2"/>
  <c r="R283" i="2"/>
  <c r="Q283" i="2"/>
  <c r="P283" i="2"/>
  <c r="AA282" i="2"/>
  <c r="Z282" i="2"/>
  <c r="Y282" i="2"/>
  <c r="X282" i="2"/>
  <c r="W282" i="2"/>
  <c r="V282" i="2"/>
  <c r="U282" i="2"/>
  <c r="T282" i="2"/>
  <c r="S282" i="2"/>
  <c r="R282" i="2"/>
  <c r="Q282" i="2"/>
  <c r="P282" i="2"/>
  <c r="AA281" i="2"/>
  <c r="Z281" i="2"/>
  <c r="Y281" i="2"/>
  <c r="X281" i="2"/>
  <c r="W281" i="2"/>
  <c r="V281" i="2"/>
  <c r="U281" i="2"/>
  <c r="T281" i="2"/>
  <c r="S281" i="2"/>
  <c r="R281" i="2"/>
  <c r="Q281" i="2"/>
  <c r="P281" i="2"/>
  <c r="AA280" i="2"/>
  <c r="Z280" i="2"/>
  <c r="Y280" i="2"/>
  <c r="X280" i="2"/>
  <c r="W280" i="2"/>
  <c r="V280" i="2"/>
  <c r="U280" i="2"/>
  <c r="T280" i="2"/>
  <c r="S280" i="2"/>
  <c r="R280" i="2"/>
  <c r="Q280" i="2"/>
  <c r="P280" i="2"/>
  <c r="AA279" i="2"/>
  <c r="Z279" i="2"/>
  <c r="Y279" i="2"/>
  <c r="X279" i="2"/>
  <c r="W279" i="2"/>
  <c r="V279" i="2"/>
  <c r="U279" i="2"/>
  <c r="T279" i="2"/>
  <c r="S279" i="2"/>
  <c r="R279" i="2"/>
  <c r="Q279" i="2"/>
  <c r="P279" i="2"/>
  <c r="AA278" i="2"/>
  <c r="Z278" i="2"/>
  <c r="Y278" i="2"/>
  <c r="X278" i="2"/>
  <c r="W278" i="2"/>
  <c r="V278" i="2"/>
  <c r="U278" i="2"/>
  <c r="T278" i="2"/>
  <c r="S278" i="2"/>
  <c r="R278" i="2"/>
  <c r="Q278" i="2"/>
  <c r="P278" i="2"/>
  <c r="AA277" i="2"/>
  <c r="Z277" i="2"/>
  <c r="Y277" i="2"/>
  <c r="X277" i="2"/>
  <c r="W277" i="2"/>
  <c r="V277" i="2"/>
  <c r="U277" i="2"/>
  <c r="T277" i="2"/>
  <c r="S277" i="2"/>
  <c r="R277" i="2"/>
  <c r="Q277" i="2"/>
  <c r="P277" i="2"/>
  <c r="AA276" i="2"/>
  <c r="Z276" i="2"/>
  <c r="Y276" i="2"/>
  <c r="X276" i="2"/>
  <c r="W276" i="2"/>
  <c r="V276" i="2"/>
  <c r="U276" i="2"/>
  <c r="T276" i="2"/>
  <c r="S276" i="2"/>
  <c r="R276" i="2"/>
  <c r="Q276" i="2"/>
  <c r="P276" i="2"/>
  <c r="AA275" i="2"/>
  <c r="Z275" i="2"/>
  <c r="Y275" i="2"/>
  <c r="X275" i="2"/>
  <c r="W275" i="2"/>
  <c r="V275" i="2"/>
  <c r="U275" i="2"/>
  <c r="T275" i="2"/>
  <c r="S275" i="2"/>
  <c r="R275" i="2"/>
  <c r="Q275" i="2"/>
  <c r="P275" i="2"/>
  <c r="AA274" i="2"/>
  <c r="Z274" i="2"/>
  <c r="Y274" i="2"/>
  <c r="X274" i="2"/>
  <c r="W274" i="2"/>
  <c r="V274" i="2"/>
  <c r="U274" i="2"/>
  <c r="T274" i="2"/>
  <c r="S274" i="2"/>
  <c r="R274" i="2"/>
  <c r="Q274" i="2"/>
  <c r="P274" i="2"/>
  <c r="AA273" i="2"/>
  <c r="Z273" i="2"/>
  <c r="Y273" i="2"/>
  <c r="X273" i="2"/>
  <c r="W273" i="2"/>
  <c r="V273" i="2"/>
  <c r="U273" i="2"/>
  <c r="T273" i="2"/>
  <c r="S273" i="2"/>
  <c r="R273" i="2"/>
  <c r="Q273" i="2"/>
  <c r="P273" i="2"/>
  <c r="AA272" i="2"/>
  <c r="Z272" i="2"/>
  <c r="Y272" i="2"/>
  <c r="X272" i="2"/>
  <c r="W272" i="2"/>
  <c r="V272" i="2"/>
  <c r="U272" i="2"/>
  <c r="T272" i="2"/>
  <c r="S272" i="2"/>
  <c r="R272" i="2"/>
  <c r="Q272" i="2"/>
  <c r="P272" i="2"/>
  <c r="AA271" i="2"/>
  <c r="Z271" i="2"/>
  <c r="Y271" i="2"/>
  <c r="X271" i="2"/>
  <c r="W271" i="2"/>
  <c r="V271" i="2"/>
  <c r="U271" i="2"/>
  <c r="T271" i="2"/>
  <c r="S271" i="2"/>
  <c r="R271" i="2"/>
  <c r="Q271" i="2"/>
  <c r="P271" i="2"/>
  <c r="AA270" i="2"/>
  <c r="Z270" i="2"/>
  <c r="Y270" i="2"/>
  <c r="X270" i="2"/>
  <c r="W270" i="2"/>
  <c r="V270" i="2"/>
  <c r="U270" i="2"/>
  <c r="T270" i="2"/>
  <c r="S270" i="2"/>
  <c r="R270" i="2"/>
  <c r="Q270" i="2"/>
  <c r="P270" i="2"/>
  <c r="AA269" i="2"/>
  <c r="Z269" i="2"/>
  <c r="Y269" i="2"/>
  <c r="X269" i="2"/>
  <c r="W269" i="2"/>
  <c r="V269" i="2"/>
  <c r="U269" i="2"/>
  <c r="T269" i="2"/>
  <c r="S269" i="2"/>
  <c r="R269" i="2"/>
  <c r="Q269" i="2"/>
  <c r="P269" i="2"/>
  <c r="AA268" i="2"/>
  <c r="Z268" i="2"/>
  <c r="Y268" i="2"/>
  <c r="X268" i="2"/>
  <c r="W268" i="2"/>
  <c r="V268" i="2"/>
  <c r="U268" i="2"/>
  <c r="T268" i="2"/>
  <c r="S268" i="2"/>
  <c r="R268" i="2"/>
  <c r="Q268" i="2"/>
  <c r="P268" i="2"/>
  <c r="AA267" i="2"/>
  <c r="Z267" i="2"/>
  <c r="Y267" i="2"/>
  <c r="X267" i="2"/>
  <c r="W267" i="2"/>
  <c r="V267" i="2"/>
  <c r="U267" i="2"/>
  <c r="T267" i="2"/>
  <c r="S267" i="2"/>
  <c r="R267" i="2"/>
  <c r="Q267" i="2"/>
  <c r="P267" i="2"/>
  <c r="AA266" i="2"/>
  <c r="Z266" i="2"/>
  <c r="Y266" i="2"/>
  <c r="X266" i="2"/>
  <c r="W266" i="2"/>
  <c r="V266" i="2"/>
  <c r="U266" i="2"/>
  <c r="T266" i="2"/>
  <c r="S266" i="2"/>
  <c r="R266" i="2"/>
  <c r="Q266" i="2"/>
  <c r="P266" i="2"/>
  <c r="AA265" i="2"/>
  <c r="Z265" i="2"/>
  <c r="Y265" i="2"/>
  <c r="X265" i="2"/>
  <c r="W265" i="2"/>
  <c r="V265" i="2"/>
  <c r="U265" i="2"/>
  <c r="T265" i="2"/>
  <c r="S265" i="2"/>
  <c r="R265" i="2"/>
  <c r="Q265" i="2"/>
  <c r="P265" i="2"/>
  <c r="AA264" i="2"/>
  <c r="Z264" i="2"/>
  <c r="Y264" i="2"/>
  <c r="X264" i="2"/>
  <c r="W264" i="2"/>
  <c r="V264" i="2"/>
  <c r="U264" i="2"/>
  <c r="T264" i="2"/>
  <c r="S264" i="2"/>
  <c r="R264" i="2"/>
  <c r="Q264" i="2"/>
  <c r="P264" i="2"/>
  <c r="AA263" i="2"/>
  <c r="Z263" i="2"/>
  <c r="Y263" i="2"/>
  <c r="X263" i="2"/>
  <c r="W263" i="2"/>
  <c r="V263" i="2"/>
  <c r="U263" i="2"/>
  <c r="T263" i="2"/>
  <c r="S263" i="2"/>
  <c r="R263" i="2"/>
  <c r="Q263" i="2"/>
  <c r="P263" i="2"/>
  <c r="AA262" i="2"/>
  <c r="Z262" i="2"/>
  <c r="Y262" i="2"/>
  <c r="X262" i="2"/>
  <c r="W262" i="2"/>
  <c r="V262" i="2"/>
  <c r="U262" i="2"/>
  <c r="T262" i="2"/>
  <c r="S262" i="2"/>
  <c r="R262" i="2"/>
  <c r="Q262" i="2"/>
  <c r="P262" i="2"/>
  <c r="AA261" i="2"/>
  <c r="Z261" i="2"/>
  <c r="Y261" i="2"/>
  <c r="X261" i="2"/>
  <c r="W261" i="2"/>
  <c r="V261" i="2"/>
  <c r="U261" i="2"/>
  <c r="T261" i="2"/>
  <c r="S261" i="2"/>
  <c r="R261" i="2"/>
  <c r="Q261" i="2"/>
  <c r="P261" i="2"/>
  <c r="AA260" i="2"/>
  <c r="Z260" i="2"/>
  <c r="Y260" i="2"/>
  <c r="X260" i="2"/>
  <c r="W260" i="2"/>
  <c r="V260" i="2"/>
  <c r="U260" i="2"/>
  <c r="T260" i="2"/>
  <c r="S260" i="2"/>
  <c r="R260" i="2"/>
  <c r="Q260" i="2"/>
  <c r="P260" i="2"/>
  <c r="AA259" i="2"/>
  <c r="Z259" i="2"/>
  <c r="Y259" i="2"/>
  <c r="X259" i="2"/>
  <c r="W259" i="2"/>
  <c r="V259" i="2"/>
  <c r="U259" i="2"/>
  <c r="T259" i="2"/>
  <c r="S259" i="2"/>
  <c r="R259" i="2"/>
  <c r="Q259" i="2"/>
  <c r="P259" i="2"/>
  <c r="AA258" i="2"/>
  <c r="Z258" i="2"/>
  <c r="Y258" i="2"/>
  <c r="X258" i="2"/>
  <c r="W258" i="2"/>
  <c r="V258" i="2"/>
  <c r="U258" i="2"/>
  <c r="T258" i="2"/>
  <c r="S258" i="2"/>
  <c r="R258" i="2"/>
  <c r="Q258" i="2"/>
  <c r="P258" i="2"/>
  <c r="AA257" i="2"/>
  <c r="Z257" i="2"/>
  <c r="Y257" i="2"/>
  <c r="X257" i="2"/>
  <c r="W257" i="2"/>
  <c r="V257" i="2"/>
  <c r="U257" i="2"/>
  <c r="T257" i="2"/>
  <c r="S257" i="2"/>
  <c r="R257" i="2"/>
  <c r="Q257" i="2"/>
  <c r="P257" i="2"/>
  <c r="AA256" i="2"/>
  <c r="Z256" i="2"/>
  <c r="Y256" i="2"/>
  <c r="X256" i="2"/>
  <c r="W256" i="2"/>
  <c r="V256" i="2"/>
  <c r="U256" i="2"/>
  <c r="T256" i="2"/>
  <c r="S256" i="2"/>
  <c r="R256" i="2"/>
  <c r="Q256" i="2"/>
  <c r="P256" i="2"/>
  <c r="AA255" i="2"/>
  <c r="Z255" i="2"/>
  <c r="Y255" i="2"/>
  <c r="X255" i="2"/>
  <c r="W255" i="2"/>
  <c r="V255" i="2"/>
  <c r="U255" i="2"/>
  <c r="T255" i="2"/>
  <c r="S255" i="2"/>
  <c r="R255" i="2"/>
  <c r="Q255" i="2"/>
  <c r="P255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AA253" i="2"/>
  <c r="Z253" i="2"/>
  <c r="Y253" i="2"/>
  <c r="X253" i="2"/>
  <c r="W253" i="2"/>
  <c r="V253" i="2"/>
  <c r="U253" i="2"/>
  <c r="T253" i="2"/>
  <c r="S253" i="2"/>
  <c r="R253" i="2"/>
  <c r="Q253" i="2"/>
  <c r="P253" i="2"/>
  <c r="AA252" i="2"/>
  <c r="Z252" i="2"/>
  <c r="Y252" i="2"/>
  <c r="X252" i="2"/>
  <c r="W252" i="2"/>
  <c r="V252" i="2"/>
  <c r="U252" i="2"/>
  <c r="T252" i="2"/>
  <c r="S252" i="2"/>
  <c r="R252" i="2"/>
  <c r="Q252" i="2"/>
  <c r="P252" i="2"/>
  <c r="AA251" i="2"/>
  <c r="Z251" i="2"/>
  <c r="Y251" i="2"/>
  <c r="X251" i="2"/>
  <c r="W251" i="2"/>
  <c r="V251" i="2"/>
  <c r="U251" i="2"/>
  <c r="T251" i="2"/>
  <c r="S251" i="2"/>
  <c r="R251" i="2"/>
  <c r="Q251" i="2"/>
  <c r="P251" i="2"/>
  <c r="AA250" i="2"/>
  <c r="Z250" i="2"/>
  <c r="Y250" i="2"/>
  <c r="X250" i="2"/>
  <c r="W250" i="2"/>
  <c r="V250" i="2"/>
  <c r="U250" i="2"/>
  <c r="T250" i="2"/>
  <c r="S250" i="2"/>
  <c r="R250" i="2"/>
  <c r="Q250" i="2"/>
  <c r="P250" i="2"/>
  <c r="AA249" i="2"/>
  <c r="Z249" i="2"/>
  <c r="Y249" i="2"/>
  <c r="X249" i="2"/>
  <c r="W249" i="2"/>
  <c r="V249" i="2"/>
  <c r="U249" i="2"/>
  <c r="T249" i="2"/>
  <c r="S249" i="2"/>
  <c r="R249" i="2"/>
  <c r="Q249" i="2"/>
  <c r="P249" i="2"/>
  <c r="AA248" i="2"/>
  <c r="Z248" i="2"/>
  <c r="Y248" i="2"/>
  <c r="X248" i="2"/>
  <c r="W248" i="2"/>
  <c r="V248" i="2"/>
  <c r="U248" i="2"/>
  <c r="T248" i="2"/>
  <c r="S248" i="2"/>
  <c r="R248" i="2"/>
  <c r="Q248" i="2"/>
  <c r="P248" i="2"/>
  <c r="AA247" i="2"/>
  <c r="Z247" i="2"/>
  <c r="Y247" i="2"/>
  <c r="X247" i="2"/>
  <c r="W247" i="2"/>
  <c r="V247" i="2"/>
  <c r="U247" i="2"/>
  <c r="T247" i="2"/>
  <c r="S247" i="2"/>
  <c r="R247" i="2"/>
  <c r="Q247" i="2"/>
  <c r="P247" i="2"/>
  <c r="AA246" i="2"/>
  <c r="Z246" i="2"/>
  <c r="Y246" i="2"/>
  <c r="X246" i="2"/>
  <c r="W246" i="2"/>
  <c r="V246" i="2"/>
  <c r="U246" i="2"/>
  <c r="T246" i="2"/>
  <c r="S246" i="2"/>
  <c r="R246" i="2"/>
  <c r="Q246" i="2"/>
  <c r="P246" i="2"/>
  <c r="AA245" i="2"/>
  <c r="Z245" i="2"/>
  <c r="Y245" i="2"/>
  <c r="X245" i="2"/>
  <c r="W245" i="2"/>
  <c r="V245" i="2"/>
  <c r="U245" i="2"/>
  <c r="T245" i="2"/>
  <c r="S245" i="2"/>
  <c r="R245" i="2"/>
  <c r="Q245" i="2"/>
  <c r="P245" i="2"/>
  <c r="AA244" i="2"/>
  <c r="Z244" i="2"/>
  <c r="Y244" i="2"/>
  <c r="X244" i="2"/>
  <c r="W244" i="2"/>
  <c r="V244" i="2"/>
  <c r="U244" i="2"/>
  <c r="T244" i="2"/>
  <c r="S244" i="2"/>
  <c r="R244" i="2"/>
  <c r="Q244" i="2"/>
  <c r="P244" i="2"/>
  <c r="AA243" i="2"/>
  <c r="Z243" i="2"/>
  <c r="Y243" i="2"/>
  <c r="X243" i="2"/>
  <c r="W243" i="2"/>
  <c r="V243" i="2"/>
  <c r="U243" i="2"/>
  <c r="T243" i="2"/>
  <c r="S243" i="2"/>
  <c r="R243" i="2"/>
  <c r="Q243" i="2"/>
  <c r="P243" i="2"/>
  <c r="AA242" i="2"/>
  <c r="Z242" i="2"/>
  <c r="Y242" i="2"/>
  <c r="X242" i="2"/>
  <c r="W242" i="2"/>
  <c r="V242" i="2"/>
  <c r="U242" i="2"/>
  <c r="T242" i="2"/>
  <c r="S242" i="2"/>
  <c r="R242" i="2"/>
  <c r="Q242" i="2"/>
  <c r="P242" i="2"/>
  <c r="AA241" i="2"/>
  <c r="Z241" i="2"/>
  <c r="Y241" i="2"/>
  <c r="X241" i="2"/>
  <c r="W241" i="2"/>
  <c r="V241" i="2"/>
  <c r="U241" i="2"/>
  <c r="T241" i="2"/>
  <c r="S241" i="2"/>
  <c r="R241" i="2"/>
  <c r="Q241" i="2"/>
  <c r="P241" i="2"/>
  <c r="AA240" i="2"/>
  <c r="Z240" i="2"/>
  <c r="Y240" i="2"/>
  <c r="X240" i="2"/>
  <c r="W240" i="2"/>
  <c r="V240" i="2"/>
  <c r="U240" i="2"/>
  <c r="T240" i="2"/>
  <c r="S240" i="2"/>
  <c r="R240" i="2"/>
  <c r="Q240" i="2"/>
  <c r="P240" i="2"/>
  <c r="AA239" i="2"/>
  <c r="Z239" i="2"/>
  <c r="Y239" i="2"/>
  <c r="X239" i="2"/>
  <c r="W239" i="2"/>
  <c r="V239" i="2"/>
  <c r="U239" i="2"/>
  <c r="T239" i="2"/>
  <c r="S239" i="2"/>
  <c r="R239" i="2"/>
  <c r="Q239" i="2"/>
  <c r="P239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AA237" i="2"/>
  <c r="Z237" i="2"/>
  <c r="Y237" i="2"/>
  <c r="X237" i="2"/>
  <c r="W237" i="2"/>
  <c r="V237" i="2"/>
  <c r="U237" i="2"/>
  <c r="T237" i="2"/>
  <c r="S237" i="2"/>
  <c r="R237" i="2"/>
  <c r="Q237" i="2"/>
  <c r="P237" i="2"/>
  <c r="AA236" i="2"/>
  <c r="Z236" i="2"/>
  <c r="Y236" i="2"/>
  <c r="X236" i="2"/>
  <c r="W236" i="2"/>
  <c r="V236" i="2"/>
  <c r="U236" i="2"/>
  <c r="T236" i="2"/>
  <c r="S236" i="2"/>
  <c r="R236" i="2"/>
  <c r="Q236" i="2"/>
  <c r="P236" i="2"/>
  <c r="AA235" i="2"/>
  <c r="Z235" i="2"/>
  <c r="Y235" i="2"/>
  <c r="X235" i="2"/>
  <c r="W235" i="2"/>
  <c r="V235" i="2"/>
  <c r="U235" i="2"/>
  <c r="T235" i="2"/>
  <c r="S235" i="2"/>
  <c r="R235" i="2"/>
  <c r="Q235" i="2"/>
  <c r="P235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AA233" i="2"/>
  <c r="Z233" i="2"/>
  <c r="Y233" i="2"/>
  <c r="X233" i="2"/>
  <c r="W233" i="2"/>
  <c r="V233" i="2"/>
  <c r="U233" i="2"/>
  <c r="T233" i="2"/>
  <c r="S233" i="2"/>
  <c r="R233" i="2"/>
  <c r="Q233" i="2"/>
  <c r="P233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AA228" i="2"/>
  <c r="Z228" i="2"/>
  <c r="Y228" i="2"/>
  <c r="X228" i="2"/>
  <c r="W228" i="2"/>
  <c r="V228" i="2"/>
  <c r="U228" i="2"/>
  <c r="T228" i="2"/>
  <c r="S228" i="2"/>
  <c r="R228" i="2"/>
  <c r="Q228" i="2"/>
  <c r="P228" i="2"/>
  <c r="AA227" i="2"/>
  <c r="Z227" i="2"/>
  <c r="Y227" i="2"/>
  <c r="X227" i="2"/>
  <c r="W227" i="2"/>
  <c r="V227" i="2"/>
  <c r="U227" i="2"/>
  <c r="T227" i="2"/>
  <c r="S227" i="2"/>
  <c r="R227" i="2"/>
  <c r="Q227" i="2"/>
  <c r="P227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AA223" i="2"/>
  <c r="Z223" i="2"/>
  <c r="Y223" i="2"/>
  <c r="X223" i="2"/>
  <c r="W223" i="2"/>
  <c r="V223" i="2"/>
  <c r="U223" i="2"/>
  <c r="T223" i="2"/>
  <c r="S223" i="2"/>
  <c r="R223" i="2"/>
  <c r="Q223" i="2"/>
  <c r="P223" i="2"/>
  <c r="AA222" i="2"/>
  <c r="Z222" i="2"/>
  <c r="Y222" i="2"/>
  <c r="X222" i="2"/>
  <c r="W222" i="2"/>
  <c r="V222" i="2"/>
  <c r="U222" i="2"/>
  <c r="T222" i="2"/>
  <c r="S222" i="2"/>
  <c r="R222" i="2"/>
  <c r="Q222" i="2"/>
  <c r="P222" i="2"/>
  <c r="AA221" i="2"/>
  <c r="Z221" i="2"/>
  <c r="Y221" i="2"/>
  <c r="X221" i="2"/>
  <c r="W221" i="2"/>
  <c r="V221" i="2"/>
  <c r="U221" i="2"/>
  <c r="T221" i="2"/>
  <c r="S221" i="2"/>
  <c r="R221" i="2"/>
  <c r="Q221" i="2"/>
  <c r="P221" i="2"/>
  <c r="AA220" i="2"/>
  <c r="Z220" i="2"/>
  <c r="Y220" i="2"/>
  <c r="X220" i="2"/>
  <c r="W220" i="2"/>
  <c r="V220" i="2"/>
  <c r="U220" i="2"/>
  <c r="T220" i="2"/>
  <c r="S220" i="2"/>
  <c r="R220" i="2"/>
  <c r="Q220" i="2"/>
  <c r="P220" i="2"/>
  <c r="AA219" i="2"/>
  <c r="Z219" i="2"/>
  <c r="Y219" i="2"/>
  <c r="X219" i="2"/>
  <c r="W219" i="2"/>
  <c r="V219" i="2"/>
  <c r="U219" i="2"/>
  <c r="T219" i="2"/>
  <c r="S219" i="2"/>
  <c r="R219" i="2"/>
  <c r="Q219" i="2"/>
  <c r="P219" i="2"/>
  <c r="AA218" i="2"/>
  <c r="Z218" i="2"/>
  <c r="Y218" i="2"/>
  <c r="X218" i="2"/>
  <c r="W218" i="2"/>
  <c r="V218" i="2"/>
  <c r="U218" i="2"/>
  <c r="T218" i="2"/>
  <c r="S218" i="2"/>
  <c r="R218" i="2"/>
  <c r="Q218" i="2"/>
  <c r="P218" i="2"/>
  <c r="AA217" i="2"/>
  <c r="Z217" i="2"/>
  <c r="Y217" i="2"/>
  <c r="X217" i="2"/>
  <c r="W217" i="2"/>
  <c r="V217" i="2"/>
  <c r="U217" i="2"/>
  <c r="T217" i="2"/>
  <c r="S217" i="2"/>
  <c r="R217" i="2"/>
  <c r="Q217" i="2"/>
  <c r="P217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AA215" i="2"/>
  <c r="Z215" i="2"/>
  <c r="Y215" i="2"/>
  <c r="X215" i="2"/>
  <c r="W215" i="2"/>
  <c r="V215" i="2"/>
  <c r="U215" i="2"/>
  <c r="T215" i="2"/>
  <c r="S215" i="2"/>
  <c r="R215" i="2"/>
  <c r="Q215" i="2"/>
  <c r="P215" i="2"/>
  <c r="AA214" i="2"/>
  <c r="Z214" i="2"/>
  <c r="Y214" i="2"/>
  <c r="X214" i="2"/>
  <c r="W214" i="2"/>
  <c r="V214" i="2"/>
  <c r="U214" i="2"/>
  <c r="T214" i="2"/>
  <c r="S214" i="2"/>
  <c r="R214" i="2"/>
  <c r="Q214" i="2"/>
  <c r="P214" i="2"/>
  <c r="AA213" i="2"/>
  <c r="Z213" i="2"/>
  <c r="Y213" i="2"/>
  <c r="X213" i="2"/>
  <c r="W213" i="2"/>
  <c r="V213" i="2"/>
  <c r="U213" i="2"/>
  <c r="T213" i="2"/>
  <c r="S213" i="2"/>
  <c r="R213" i="2"/>
  <c r="Q213" i="2"/>
  <c r="P213" i="2"/>
  <c r="AA212" i="2"/>
  <c r="Z212" i="2"/>
  <c r="Y212" i="2"/>
  <c r="X212" i="2"/>
  <c r="W212" i="2"/>
  <c r="V212" i="2"/>
  <c r="U212" i="2"/>
  <c r="T212" i="2"/>
  <c r="S212" i="2"/>
  <c r="R212" i="2"/>
  <c r="Q212" i="2"/>
  <c r="P212" i="2"/>
  <c r="AA211" i="2"/>
  <c r="Z211" i="2"/>
  <c r="Y211" i="2"/>
  <c r="X211" i="2"/>
  <c r="W211" i="2"/>
  <c r="V211" i="2"/>
  <c r="U211" i="2"/>
  <c r="T211" i="2"/>
  <c r="S211" i="2"/>
  <c r="R211" i="2"/>
  <c r="Q211" i="2"/>
  <c r="P211" i="2"/>
  <c r="AA210" i="2"/>
  <c r="Z210" i="2"/>
  <c r="Y210" i="2"/>
  <c r="X210" i="2"/>
  <c r="W210" i="2"/>
  <c r="V210" i="2"/>
  <c r="U210" i="2"/>
  <c r="T210" i="2"/>
  <c r="S210" i="2"/>
  <c r="R210" i="2"/>
  <c r="Q210" i="2"/>
  <c r="P210" i="2"/>
  <c r="AA209" i="2"/>
  <c r="Z209" i="2"/>
  <c r="Y209" i="2"/>
  <c r="X209" i="2"/>
  <c r="W209" i="2"/>
  <c r="V209" i="2"/>
  <c r="U209" i="2"/>
  <c r="T209" i="2"/>
  <c r="S209" i="2"/>
  <c r="R209" i="2"/>
  <c r="Q209" i="2"/>
  <c r="P209" i="2"/>
  <c r="AA208" i="2"/>
  <c r="Z208" i="2"/>
  <c r="Y208" i="2"/>
  <c r="X208" i="2"/>
  <c r="W208" i="2"/>
  <c r="V208" i="2"/>
  <c r="U208" i="2"/>
  <c r="T208" i="2"/>
  <c r="S208" i="2"/>
  <c r="R208" i="2"/>
  <c r="Q208" i="2"/>
  <c r="P208" i="2"/>
  <c r="AA207" i="2"/>
  <c r="Z207" i="2"/>
  <c r="Y207" i="2"/>
  <c r="X207" i="2"/>
  <c r="W207" i="2"/>
  <c r="V207" i="2"/>
  <c r="U207" i="2"/>
  <c r="T207" i="2"/>
  <c r="S207" i="2"/>
  <c r="R207" i="2"/>
  <c r="Q207" i="2"/>
  <c r="P207" i="2"/>
  <c r="AA206" i="2"/>
  <c r="Z206" i="2"/>
  <c r="Y206" i="2"/>
  <c r="X206" i="2"/>
  <c r="W206" i="2"/>
  <c r="V206" i="2"/>
  <c r="U206" i="2"/>
  <c r="T206" i="2"/>
  <c r="S206" i="2"/>
  <c r="R206" i="2"/>
  <c r="Q206" i="2"/>
  <c r="P206" i="2"/>
  <c r="AA205" i="2"/>
  <c r="Z205" i="2"/>
  <c r="Y205" i="2"/>
  <c r="X205" i="2"/>
  <c r="W205" i="2"/>
  <c r="V205" i="2"/>
  <c r="U205" i="2"/>
  <c r="T205" i="2"/>
  <c r="S205" i="2"/>
  <c r="R205" i="2"/>
  <c r="Q205" i="2"/>
  <c r="P205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AA203" i="2"/>
  <c r="Z203" i="2"/>
  <c r="Y203" i="2"/>
  <c r="X203" i="2"/>
  <c r="W203" i="2"/>
  <c r="V203" i="2"/>
  <c r="U203" i="2"/>
  <c r="T203" i="2"/>
  <c r="S203" i="2"/>
  <c r="R203" i="2"/>
  <c r="Q203" i="2"/>
  <c r="P203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AA201" i="2"/>
  <c r="Z201" i="2"/>
  <c r="Y201" i="2"/>
  <c r="X201" i="2"/>
  <c r="W201" i="2"/>
  <c r="V201" i="2"/>
  <c r="U201" i="2"/>
  <c r="T201" i="2"/>
  <c r="S201" i="2"/>
  <c r="R201" i="2"/>
  <c r="Q201" i="2"/>
  <c r="P201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AA199" i="2"/>
  <c r="Z199" i="2"/>
  <c r="Y199" i="2"/>
  <c r="X199" i="2"/>
  <c r="W199" i="2"/>
  <c r="V199" i="2"/>
  <c r="U199" i="2"/>
  <c r="T199" i="2"/>
  <c r="S199" i="2"/>
  <c r="R199" i="2"/>
  <c r="Q199" i="2"/>
  <c r="P199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AA197" i="2"/>
  <c r="Z197" i="2"/>
  <c r="Y197" i="2"/>
  <c r="X197" i="2"/>
  <c r="W197" i="2"/>
  <c r="V197" i="2"/>
  <c r="U197" i="2"/>
  <c r="T197" i="2"/>
  <c r="S197" i="2"/>
  <c r="R197" i="2"/>
  <c r="Q197" i="2"/>
  <c r="P197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AA195" i="2"/>
  <c r="Z195" i="2"/>
  <c r="Y195" i="2"/>
  <c r="X195" i="2"/>
  <c r="W195" i="2"/>
  <c r="V195" i="2"/>
  <c r="U195" i="2"/>
  <c r="T195" i="2"/>
  <c r="S195" i="2"/>
  <c r="R195" i="2"/>
  <c r="Q195" i="2"/>
  <c r="P195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AA191" i="2"/>
  <c r="Z191" i="2"/>
  <c r="Y191" i="2"/>
  <c r="X191" i="2"/>
  <c r="W191" i="2"/>
  <c r="V191" i="2"/>
  <c r="U191" i="2"/>
  <c r="T191" i="2"/>
  <c r="S191" i="2"/>
  <c r="R191" i="2"/>
  <c r="Q191" i="2"/>
  <c r="P191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L467" i="2" l="1"/>
  <c r="D467" i="2"/>
  <c r="J467" i="2"/>
  <c r="I467" i="2"/>
  <c r="B467" i="2"/>
  <c r="H467" i="2"/>
  <c r="G467" i="2"/>
  <c r="N467" i="2"/>
  <c r="F467" i="2"/>
  <c r="M467" i="2"/>
  <c r="E467" i="2"/>
  <c r="K467" i="2"/>
  <c r="C467" i="2"/>
  <c r="P460" i="2"/>
  <c r="Q396" i="3"/>
  <c r="Q400" i="3"/>
  <c r="U400" i="3"/>
  <c r="P400" i="3"/>
  <c r="Q388" i="3"/>
  <c r="Y388" i="3"/>
  <c r="Y400" i="3"/>
  <c r="P401" i="3"/>
  <c r="T400" i="3"/>
  <c r="R393" i="3"/>
  <c r="P388" i="3"/>
  <c r="AA394" i="3"/>
  <c r="R387" i="3"/>
  <c r="R388" i="3"/>
  <c r="V388" i="3"/>
  <c r="Z388" i="3"/>
  <c r="R396" i="3"/>
  <c r="V396" i="3"/>
  <c r="Z396" i="3"/>
  <c r="Q397" i="3"/>
  <c r="U397" i="3"/>
  <c r="Y397" i="3"/>
  <c r="R400" i="3"/>
  <c r="V400" i="3"/>
  <c r="Z400" i="3"/>
  <c r="Q401" i="3"/>
  <c r="U401" i="3"/>
  <c r="Y401" i="3"/>
  <c r="V393" i="3"/>
  <c r="Z393" i="3"/>
  <c r="S390" i="3"/>
  <c r="R390" i="3"/>
  <c r="V390" i="3"/>
  <c r="Z390" i="3"/>
  <c r="T387" i="3"/>
  <c r="AA390" i="3"/>
  <c r="T395" i="3"/>
  <c r="T398" i="3"/>
  <c r="Q387" i="3"/>
  <c r="P390" i="3"/>
  <c r="T390" i="3"/>
  <c r="X390" i="3"/>
  <c r="R391" i="3"/>
  <c r="Q392" i="3"/>
  <c r="U392" i="3"/>
  <c r="Y392" i="3"/>
  <c r="P393" i="3"/>
  <c r="T393" i="3"/>
  <c r="X393" i="3"/>
  <c r="S394" i="3"/>
  <c r="Q395" i="3"/>
  <c r="U395" i="3"/>
  <c r="Y395" i="3"/>
  <c r="P396" i="3"/>
  <c r="T396" i="3"/>
  <c r="X396" i="3"/>
  <c r="P387" i="3"/>
  <c r="X387" i="3"/>
  <c r="P395" i="3"/>
  <c r="X395" i="3"/>
  <c r="P398" i="3"/>
  <c r="X398" i="3"/>
  <c r="S386" i="3"/>
  <c r="AA386" i="3"/>
  <c r="V387" i="3"/>
  <c r="Z387" i="3"/>
  <c r="T388" i="3"/>
  <c r="X388" i="3"/>
  <c r="Q393" i="3"/>
  <c r="U393" i="3"/>
  <c r="R395" i="3"/>
  <c r="V395" i="3"/>
  <c r="Z395" i="3"/>
  <c r="Y396" i="3"/>
  <c r="R398" i="3"/>
  <c r="V398" i="3"/>
  <c r="Z398" i="3"/>
  <c r="X400" i="3"/>
  <c r="S389" i="3"/>
  <c r="AA391" i="3"/>
  <c r="S399" i="3"/>
  <c r="W399" i="3"/>
  <c r="AA399" i="3"/>
  <c r="P386" i="3"/>
  <c r="T386" i="3"/>
  <c r="X386" i="3"/>
  <c r="U387" i="3"/>
  <c r="Y387" i="3"/>
  <c r="S388" i="3"/>
  <c r="W388" i="3"/>
  <c r="AA388" i="3"/>
  <c r="P389" i="3"/>
  <c r="T389" i="3"/>
  <c r="X389" i="3"/>
  <c r="W390" i="3"/>
  <c r="P391" i="3"/>
  <c r="T391" i="3"/>
  <c r="X391" i="3"/>
  <c r="R392" i="3"/>
  <c r="V392" i="3"/>
  <c r="Z392" i="3"/>
  <c r="S393" i="3"/>
  <c r="W393" i="3"/>
  <c r="AA393" i="3"/>
  <c r="R394" i="3"/>
  <c r="V394" i="3"/>
  <c r="Z394" i="3"/>
  <c r="S395" i="3"/>
  <c r="W395" i="3"/>
  <c r="AA395" i="3"/>
  <c r="U396" i="3"/>
  <c r="R397" i="3"/>
  <c r="V397" i="3"/>
  <c r="Z397" i="3"/>
  <c r="P399" i="3"/>
  <c r="T399" i="3"/>
  <c r="X399" i="3"/>
  <c r="S400" i="3"/>
  <c r="W400" i="3"/>
  <c r="AA400" i="3"/>
  <c r="R401" i="3"/>
  <c r="V401" i="3"/>
  <c r="Z401" i="3"/>
  <c r="AA389" i="3"/>
  <c r="W391" i="3"/>
  <c r="Q389" i="3"/>
  <c r="U389" i="3"/>
  <c r="Y389" i="3"/>
  <c r="Q391" i="3"/>
  <c r="U391" i="3"/>
  <c r="Y391" i="3"/>
  <c r="S392" i="3"/>
  <c r="W392" i="3"/>
  <c r="AA392" i="3"/>
  <c r="W394" i="3"/>
  <c r="S397" i="3"/>
  <c r="W397" i="3"/>
  <c r="AA397" i="3"/>
  <c r="Q399" i="3"/>
  <c r="U399" i="3"/>
  <c r="Y399" i="3"/>
  <c r="S401" i="3"/>
  <c r="W401" i="3"/>
  <c r="AA401" i="3"/>
  <c r="W386" i="3"/>
  <c r="W389" i="3"/>
  <c r="S391" i="3"/>
  <c r="R386" i="3"/>
  <c r="V386" i="3"/>
  <c r="Z386" i="3"/>
  <c r="S387" i="3"/>
  <c r="W387" i="3"/>
  <c r="AA387" i="3"/>
  <c r="U388" i="3"/>
  <c r="R389" i="3"/>
  <c r="V389" i="3"/>
  <c r="Z389" i="3"/>
  <c r="V391" i="3"/>
  <c r="Z391" i="3"/>
  <c r="P392" i="3"/>
  <c r="T392" i="3"/>
  <c r="X392" i="3"/>
  <c r="Y393" i="3"/>
  <c r="P394" i="3"/>
  <c r="T394" i="3"/>
  <c r="X394" i="3"/>
  <c r="S396" i="3"/>
  <c r="W396" i="3"/>
  <c r="AA396" i="3"/>
  <c r="P397" i="3"/>
  <c r="T397" i="3"/>
  <c r="X397" i="3"/>
  <c r="R399" i="3"/>
  <c r="V399" i="3"/>
  <c r="Z399" i="3"/>
  <c r="T401" i="3"/>
  <c r="X401" i="3"/>
  <c r="Q386" i="3"/>
  <c r="U386" i="3"/>
  <c r="Y386" i="3"/>
  <c r="Q390" i="3"/>
  <c r="U390" i="3"/>
  <c r="Y390" i="3"/>
  <c r="Q394" i="3"/>
  <c r="U394" i="3"/>
  <c r="Y394" i="3"/>
  <c r="Q398" i="3"/>
  <c r="U398" i="3"/>
  <c r="Y398" i="3"/>
  <c r="S398" i="3"/>
  <c r="W398" i="3"/>
  <c r="AA398" i="3"/>
  <c r="R450" i="2"/>
  <c r="Z450" i="2"/>
  <c r="X458" i="2"/>
  <c r="V450" i="2"/>
  <c r="Q436" i="2"/>
  <c r="U436" i="2"/>
  <c r="Y436" i="2"/>
  <c r="Q440" i="2"/>
  <c r="P450" i="2"/>
  <c r="T450" i="2"/>
  <c r="X450" i="2"/>
  <c r="Q442" i="2"/>
  <c r="U442" i="2"/>
  <c r="Y442" i="2"/>
  <c r="Q446" i="2"/>
  <c r="U446" i="2"/>
  <c r="Y446" i="2"/>
  <c r="Q450" i="2"/>
  <c r="T459" i="2"/>
  <c r="U458" i="2"/>
  <c r="R456" i="2"/>
  <c r="P441" i="2"/>
  <c r="T441" i="2"/>
  <c r="Q441" i="2"/>
  <c r="U441" i="2"/>
  <c r="Y441" i="2"/>
  <c r="Q445" i="2"/>
  <c r="U445" i="2"/>
  <c r="Y445" i="2"/>
  <c r="Q449" i="2"/>
  <c r="U449" i="2"/>
  <c r="Y449" i="2"/>
  <c r="R441" i="2"/>
  <c r="V441" i="2"/>
  <c r="Z441" i="2"/>
  <c r="R445" i="2"/>
  <c r="Q439" i="2"/>
  <c r="U439" i="2"/>
  <c r="Y439" i="2"/>
  <c r="X441" i="2"/>
  <c r="R443" i="2"/>
  <c r="V443" i="2"/>
  <c r="Z443" i="2"/>
  <c r="P445" i="2"/>
  <c r="T445" i="2"/>
  <c r="X445" i="2"/>
  <c r="P437" i="2"/>
  <c r="T437" i="2"/>
  <c r="X437" i="2"/>
  <c r="R439" i="2"/>
  <c r="V439" i="2"/>
  <c r="Z439" i="2"/>
  <c r="U440" i="2"/>
  <c r="Y440" i="2"/>
  <c r="P443" i="2"/>
  <c r="T443" i="2"/>
  <c r="X443" i="2"/>
  <c r="V445" i="2"/>
  <c r="Z445" i="2"/>
  <c r="P447" i="2"/>
  <c r="T447" i="2"/>
  <c r="X447" i="2"/>
  <c r="R449" i="2"/>
  <c r="V449" i="2"/>
  <c r="Z449" i="2"/>
  <c r="U450" i="2"/>
  <c r="Y450" i="2"/>
  <c r="R437" i="2"/>
  <c r="V437" i="2"/>
  <c r="Z437" i="2"/>
  <c r="P439" i="2"/>
  <c r="T439" i="2"/>
  <c r="X439" i="2"/>
  <c r="S444" i="2"/>
  <c r="S448" i="2"/>
  <c r="AA448" i="2"/>
  <c r="S438" i="2"/>
  <c r="S441" i="2"/>
  <c r="W441" i="2"/>
  <c r="AA441" i="2"/>
  <c r="R442" i="2"/>
  <c r="V442" i="2"/>
  <c r="Z442" i="2"/>
  <c r="Q443" i="2"/>
  <c r="U443" i="2"/>
  <c r="Y443" i="2"/>
  <c r="P444" i="2"/>
  <c r="T444" i="2"/>
  <c r="X444" i="2"/>
  <c r="S445" i="2"/>
  <c r="W445" i="2"/>
  <c r="AA445" i="2"/>
  <c r="R446" i="2"/>
  <c r="V446" i="2"/>
  <c r="Z446" i="2"/>
  <c r="Q447" i="2"/>
  <c r="U447" i="2"/>
  <c r="Y447" i="2"/>
  <c r="P448" i="2"/>
  <c r="T448" i="2"/>
  <c r="X448" i="2"/>
  <c r="S449" i="2"/>
  <c r="W449" i="2"/>
  <c r="AA449" i="2"/>
  <c r="W444" i="2"/>
  <c r="W438" i="2"/>
  <c r="S442" i="2"/>
  <c r="W442" i="2"/>
  <c r="AA442" i="2"/>
  <c r="Q444" i="2"/>
  <c r="U444" i="2"/>
  <c r="Y444" i="2"/>
  <c r="S446" i="2"/>
  <c r="W446" i="2"/>
  <c r="S436" i="2"/>
  <c r="W436" i="2"/>
  <c r="AA436" i="2"/>
  <c r="Q438" i="2"/>
  <c r="U438" i="2"/>
  <c r="Y438" i="2"/>
  <c r="S440" i="2"/>
  <c r="W440" i="2"/>
  <c r="AA440" i="2"/>
  <c r="AA444" i="2"/>
  <c r="W448" i="2"/>
  <c r="AA438" i="2"/>
  <c r="R452" i="2"/>
  <c r="V452" i="2"/>
  <c r="Z452" i="2"/>
  <c r="V456" i="2"/>
  <c r="P442" i="2"/>
  <c r="T442" i="2"/>
  <c r="X442" i="2"/>
  <c r="S443" i="2"/>
  <c r="W443" i="2"/>
  <c r="AA443" i="2"/>
  <c r="R444" i="2"/>
  <c r="V444" i="2"/>
  <c r="Z444" i="2"/>
  <c r="P446" i="2"/>
  <c r="T446" i="2"/>
  <c r="X446" i="2"/>
  <c r="S447" i="2"/>
  <c r="W447" i="2"/>
  <c r="AA447" i="2"/>
  <c r="R448" i="2"/>
  <c r="V448" i="2"/>
  <c r="Z448" i="2"/>
  <c r="AA446" i="2"/>
  <c r="R447" i="2"/>
  <c r="V447" i="2"/>
  <c r="Z447" i="2"/>
  <c r="Q448" i="2"/>
  <c r="U448" i="2"/>
  <c r="Y448" i="2"/>
  <c r="P449" i="2"/>
  <c r="T449" i="2"/>
  <c r="X449" i="2"/>
  <c r="S450" i="2"/>
  <c r="W450" i="2"/>
  <c r="AA450" i="2"/>
  <c r="R436" i="2"/>
  <c r="V436" i="2"/>
  <c r="Z436" i="2"/>
  <c r="Q437" i="2"/>
  <c r="U437" i="2"/>
  <c r="Y437" i="2"/>
  <c r="P438" i="2"/>
  <c r="T438" i="2"/>
  <c r="X438" i="2"/>
  <c r="S439" i="2"/>
  <c r="W439" i="2"/>
  <c r="AA439" i="2"/>
  <c r="R440" i="2"/>
  <c r="V440" i="2"/>
  <c r="Z440" i="2"/>
  <c r="P436" i="2"/>
  <c r="T436" i="2"/>
  <c r="X436" i="2"/>
  <c r="S437" i="2"/>
  <c r="W437" i="2"/>
  <c r="AA437" i="2"/>
  <c r="R438" i="2"/>
  <c r="V438" i="2"/>
  <c r="Z438" i="2"/>
  <c r="P440" i="2"/>
  <c r="T440" i="2"/>
  <c r="X440" i="2"/>
  <c r="Q453" i="2"/>
  <c r="U453" i="2"/>
  <c r="Y453" i="2"/>
  <c r="P454" i="2"/>
  <c r="T454" i="2"/>
  <c r="X454" i="2"/>
  <c r="S455" i="2"/>
  <c r="Y457" i="2"/>
  <c r="W451" i="2"/>
  <c r="P451" i="2"/>
  <c r="T451" i="2"/>
  <c r="X451" i="2"/>
  <c r="S452" i="2"/>
  <c r="W452" i="2"/>
  <c r="AA452" i="2"/>
  <c r="R453" i="2"/>
  <c r="V453" i="2"/>
  <c r="Z453" i="2"/>
  <c r="Q454" i="2"/>
  <c r="U454" i="2"/>
  <c r="Y454" i="2"/>
  <c r="P455" i="2"/>
  <c r="T455" i="2"/>
  <c r="X455" i="2"/>
  <c r="W456" i="2"/>
  <c r="V457" i="2"/>
  <c r="Q458" i="2"/>
  <c r="P459" i="2"/>
  <c r="AA451" i="2"/>
  <c r="W455" i="2"/>
  <c r="Q451" i="2"/>
  <c r="U451" i="2"/>
  <c r="Y451" i="2"/>
  <c r="P452" i="2"/>
  <c r="T452" i="2"/>
  <c r="X452" i="2"/>
  <c r="S453" i="2"/>
  <c r="W453" i="2"/>
  <c r="AA453" i="2"/>
  <c r="R454" i="2"/>
  <c r="V454" i="2"/>
  <c r="Z454" i="2"/>
  <c r="Q455" i="2"/>
  <c r="U455" i="2"/>
  <c r="Y455" i="2"/>
  <c r="T456" i="2"/>
  <c r="AA457" i="2"/>
  <c r="Y459" i="2"/>
  <c r="S451" i="2"/>
  <c r="AA455" i="2"/>
  <c r="R451" i="2"/>
  <c r="V451" i="2"/>
  <c r="Z451" i="2"/>
  <c r="Q452" i="2"/>
  <c r="U452" i="2"/>
  <c r="Y452" i="2"/>
  <c r="P453" i="2"/>
  <c r="T453" i="2"/>
  <c r="X453" i="2"/>
  <c r="S454" i="2"/>
  <c r="W454" i="2"/>
  <c r="AA454" i="2"/>
  <c r="R455" i="2"/>
  <c r="V455" i="2"/>
  <c r="Z455" i="2"/>
  <c r="U456" i="2"/>
  <c r="R459" i="2"/>
  <c r="P467" i="2" l="1"/>
  <c r="AA467" i="2"/>
  <c r="T467" i="2"/>
  <c r="U467" i="2"/>
  <c r="Y467" i="2"/>
  <c r="X467" i="2"/>
  <c r="Z467" i="2"/>
  <c r="Q467" i="2"/>
  <c r="S467" i="2"/>
  <c r="V467" i="2"/>
  <c r="R467" i="2"/>
  <c r="W467" i="2"/>
  <c r="S458" i="2"/>
  <c r="Z458" i="2"/>
  <c r="P457" i="2"/>
  <c r="Z457" i="2"/>
  <c r="X457" i="2"/>
  <c r="W457" i="2"/>
  <c r="R457" i="2"/>
  <c r="U457" i="2"/>
  <c r="T457" i="2"/>
  <c r="S457" i="2"/>
  <c r="Q457" i="2"/>
  <c r="W459" i="2"/>
  <c r="U459" i="2"/>
  <c r="AA459" i="2"/>
  <c r="X459" i="2"/>
  <c r="Z459" i="2"/>
  <c r="Q459" i="2"/>
  <c r="V459" i="2"/>
  <c r="S459" i="2"/>
  <c r="Y456" i="2"/>
  <c r="X456" i="2"/>
  <c r="AA456" i="2"/>
  <c r="Z456" i="2"/>
  <c r="T460" i="2"/>
  <c r="Q456" i="2"/>
  <c r="P456" i="2"/>
  <c r="S456" i="2"/>
  <c r="V458" i="2"/>
  <c r="T458" i="2"/>
  <c r="R458" i="2"/>
  <c r="Y458" i="2"/>
  <c r="P458" i="2"/>
  <c r="AA458" i="2"/>
  <c r="W458" i="2"/>
  <c r="Z460" i="2" l="1"/>
  <c r="S460" i="2"/>
  <c r="X460" i="2"/>
  <c r="Y460" i="2"/>
  <c r="R460" i="2"/>
  <c r="U460" i="2"/>
  <c r="W460" i="2"/>
  <c r="Q460" i="2"/>
  <c r="AA460" i="2"/>
  <c r="V460" i="2"/>
  <c r="W461" i="2"/>
  <c r="AA461" i="2"/>
  <c r="R461" i="2"/>
  <c r="Z461" i="2"/>
  <c r="Q461" i="2"/>
  <c r="P461" i="2"/>
  <c r="U461" i="2"/>
  <c r="V461" i="2"/>
  <c r="Y461" i="2"/>
  <c r="S461" i="2"/>
  <c r="T461" i="2"/>
  <c r="X461" i="2"/>
</calcChain>
</file>

<file path=xl/sharedStrings.xml><?xml version="1.0" encoding="utf-8"?>
<sst xmlns="http://schemas.openxmlformats.org/spreadsheetml/2006/main" count="281" uniqueCount="49">
  <si>
    <t>Mon-Yr</t>
  </si>
  <si>
    <t>Mining Employment</t>
  </si>
  <si>
    <t>Total Non-farm Employment</t>
  </si>
  <si>
    <t>Construction Employment</t>
  </si>
  <si>
    <t>Manufacturing Employment</t>
  </si>
  <si>
    <t>Transportation &amp; Utilities Employment</t>
  </si>
  <si>
    <t>Wholesale Employment</t>
  </si>
  <si>
    <t>Retail Employment</t>
  </si>
  <si>
    <t>Information Employment</t>
  </si>
  <si>
    <t>Finance, Real Estate &amp; Insurance Employment</t>
  </si>
  <si>
    <t>Health Care Employment</t>
  </si>
  <si>
    <t>Leisure &amp; Hospitality Employment</t>
  </si>
  <si>
    <t>Other Services Employment</t>
  </si>
  <si>
    <t>Government Employment</t>
  </si>
  <si>
    <t>Industry</t>
  </si>
  <si>
    <t>Lafayette Workers</t>
  </si>
  <si>
    <t>% Laf.</t>
  </si>
  <si>
    <t>Louisiana Workers</t>
  </si>
  <si>
    <t>% LA</t>
  </si>
  <si>
    <t>Mining</t>
  </si>
  <si>
    <t>Construction</t>
  </si>
  <si>
    <t>Manufacturing</t>
  </si>
  <si>
    <t>Transportation</t>
  </si>
  <si>
    <t>Wholesale</t>
  </si>
  <si>
    <t>Retail</t>
  </si>
  <si>
    <t>Information</t>
  </si>
  <si>
    <t>F/I/RE*</t>
  </si>
  <si>
    <t>Health Care</t>
  </si>
  <si>
    <t>Leisure/Hosp.</t>
  </si>
  <si>
    <t>Other Services</t>
  </si>
  <si>
    <t>Government</t>
  </si>
  <si>
    <t>Total</t>
  </si>
  <si>
    <t>Year</t>
  </si>
  <si>
    <t>Percentage Change</t>
  </si>
  <si>
    <t>Job Change</t>
  </si>
  <si>
    <t>YTD 2016</t>
  </si>
  <si>
    <t>Current Month 2016</t>
  </si>
  <si>
    <t>YTD 2017</t>
  </si>
  <si>
    <t>Current Month 2017</t>
  </si>
  <si>
    <t>* F/I/RE stands for Finance, Insurance &amp; Real Estate</t>
  </si>
  <si>
    <t xml:space="preserve">Other Service= "Other Services" PLUS "Professional &amp; Business Services" PLUS "Education Services" </t>
  </si>
  <si>
    <t>Source: Louisiana Workforce Commission</t>
  </si>
  <si>
    <t>Be sure that the filter is showing all 24 industry codes needed to calculate the correct figures</t>
  </si>
  <si>
    <t>https://www.louisianaworks.net/hire/vosnet/Default.aspx</t>
  </si>
  <si>
    <t>Under Wages and Labor Data&gt;&gt;LOIS&gt;&gt;Under Data &amp; Statistics&gt;&gt;Sectoral Employment</t>
  </si>
  <si>
    <t>Current Month 2024</t>
  </si>
  <si>
    <t>2024 YTD</t>
  </si>
  <si>
    <t>Current Month 2025</t>
  </si>
  <si>
    <t>2025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</si>
</sst>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.0%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name val="Tw Cen MT"/>
      <family val="2"/>
    </font>
    <font>
      <sz val="10"/>
      <color theme="1"/>
      <name val="Tw Cen MT"/>
      <family val="2"/>
    </font>
    <font>
      <b/>
      <sz val="10"/>
      <name val="Tw Cen MT"/>
      <family val="2"/>
    </font>
    <font>
      <b/>
      <sz val="10"/>
      <color theme="1"/>
      <name val="Tw Cen MT"/>
      <family val="2"/>
    </font>
    <font>
      <b/>
      <sz val="11"/>
      <color rgb="FFA92D29"/>
      <name val="Tw Cen MT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CC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9" fontId="9" fillId="0" borderId="0" applyFont="0" applyFill="0" applyBorder="0" applyAlignment="0" applyProtection="0"/>
  </cellStyleXfs>
  <cellXfs count="233">
    <xf numFmtId="0" fontId="0" fillId="0" borderId="0" xfId="0"/>
    <xf numFmtId="3" fontId="0" fillId="0" borderId="0" xfId="0" applyNumberFormat="1"/>
    <xf numFmtId="164" fontId="1" fillId="0" borderId="0" xfId="0" applyNumberFormat="1" applyFont="1"/>
    <xf numFmtId="0" fontId="0" fillId="0" borderId="0" xfId="0" applyAlignment="1">
      <alignment wrapText="1"/>
    </xf>
    <xf numFmtId="3" fontId="2" fillId="0" borderId="2" xfId="0" applyNumberFormat="1" applyFont="1" applyBorder="1" applyAlignment="1">
      <alignment horizontal="right"/>
    </xf>
    <xf numFmtId="3" fontId="0" fillId="0" borderId="2" xfId="0" applyNumberFormat="1" applyBorder="1"/>
    <xf numFmtId="3" fontId="0" fillId="0" borderId="4" xfId="0" applyNumberFormat="1" applyBorder="1"/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right"/>
    </xf>
    <xf numFmtId="3" fontId="0" fillId="0" borderId="9" xfId="0" applyNumberFormat="1" applyBorder="1"/>
    <xf numFmtId="3" fontId="0" fillId="0" borderId="10" xfId="0" applyNumberFormat="1" applyBorder="1"/>
    <xf numFmtId="3" fontId="1" fillId="2" borderId="11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/>
    </xf>
    <xf numFmtId="3" fontId="0" fillId="0" borderId="12" xfId="0" applyNumberFormat="1" applyBorder="1"/>
    <xf numFmtId="3" fontId="0" fillId="0" borderId="13" xfId="0" applyNumberFormat="1" applyBorder="1"/>
    <xf numFmtId="164" fontId="1" fillId="2" borderId="8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Border="1"/>
    <xf numFmtId="165" fontId="0" fillId="0" borderId="3" xfId="0" applyNumberFormat="1" applyBorder="1"/>
    <xf numFmtId="165" fontId="0" fillId="0" borderId="5" xfId="0" applyNumberFormat="1" applyBorder="1"/>
    <xf numFmtId="165" fontId="0" fillId="0" borderId="0" xfId="0" applyNumberFormat="1"/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8" xfId="0" applyNumberFormat="1" applyFont="1" applyFill="1" applyBorder="1" applyAlignment="1">
      <alignment horizontal="center" vertical="center" wrapText="1"/>
    </xf>
    <xf numFmtId="165" fontId="0" fillId="0" borderId="9" xfId="0" applyNumberFormat="1" applyBorder="1"/>
    <xf numFmtId="165" fontId="0" fillId="0" borderId="10" xfId="0" applyNumberFormat="1" applyBorder="1"/>
    <xf numFmtId="0" fontId="1" fillId="0" borderId="9" xfId="0" applyFont="1" applyBorder="1"/>
    <xf numFmtId="164" fontId="1" fillId="2" borderId="14" xfId="0" applyNumberFormat="1" applyFont="1" applyFill="1" applyBorder="1" applyAlignment="1">
      <alignment horizontal="center" vertical="center" wrapText="1"/>
    </xf>
    <xf numFmtId="3" fontId="1" fillId="2" borderId="14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3" fontId="1" fillId="2" borderId="16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left" vertical="center"/>
    </xf>
    <xf numFmtId="165" fontId="0" fillId="0" borderId="0" xfId="0" applyNumberFormat="1" applyAlignment="1">
      <alignment wrapText="1"/>
    </xf>
    <xf numFmtId="164" fontId="1" fillId="2" borderId="4" xfId="0" applyNumberFormat="1" applyFont="1" applyFill="1" applyBorder="1" applyAlignment="1">
      <alignment horizontal="left" vertical="center" wrapText="1"/>
    </xf>
    <xf numFmtId="10" fontId="0" fillId="0" borderId="19" xfId="0" applyNumberFormat="1" applyBorder="1" applyAlignment="1">
      <alignment wrapText="1"/>
    </xf>
    <xf numFmtId="10" fontId="0" fillId="0" borderId="5" xfId="0" applyNumberFormat="1" applyBorder="1" applyAlignment="1">
      <alignment wrapText="1"/>
    </xf>
    <xf numFmtId="164" fontId="1" fillId="2" borderId="1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3" fontId="0" fillId="0" borderId="17" xfId="0" applyNumberFormat="1" applyBorder="1"/>
    <xf numFmtId="3" fontId="0" fillId="0" borderId="18" xfId="0" applyNumberFormat="1" applyBorder="1"/>
    <xf numFmtId="164" fontId="1" fillId="2" borderId="20" xfId="0" applyNumberFormat="1" applyFont="1" applyFill="1" applyBorder="1" applyAlignment="1">
      <alignment horizontal="left" vertical="center" wrapText="1"/>
    </xf>
    <xf numFmtId="3" fontId="0" fillId="0" borderId="6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3" fontId="2" fillId="0" borderId="23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1" fillId="0" borderId="23" xfId="0" applyNumberFormat="1" applyFont="1" applyBorder="1"/>
    <xf numFmtId="3" fontId="1" fillId="0" borderId="0" xfId="0" applyNumberFormat="1" applyFont="1"/>
    <xf numFmtId="165" fontId="1" fillId="0" borderId="23" xfId="0" applyNumberFormat="1" applyFont="1" applyBorder="1"/>
    <xf numFmtId="0" fontId="1" fillId="0" borderId="0" xfId="0" applyFont="1"/>
    <xf numFmtId="165" fontId="1" fillId="0" borderId="9" xfId="0" applyNumberFormat="1" applyFont="1" applyBorder="1"/>
    <xf numFmtId="3" fontId="2" fillId="0" borderId="28" xfId="0" applyNumberFormat="1" applyFont="1" applyBorder="1" applyAlignment="1">
      <alignment horizontal="right"/>
    </xf>
    <xf numFmtId="3" fontId="3" fillId="0" borderId="9" xfId="0" applyNumberFormat="1" applyFont="1" applyBorder="1"/>
    <xf numFmtId="3" fontId="3" fillId="0" borderId="12" xfId="0" applyNumberFormat="1" applyFont="1" applyBorder="1"/>
    <xf numFmtId="3" fontId="3" fillId="0" borderId="2" xfId="0" applyNumberFormat="1" applyFont="1" applyBorder="1"/>
    <xf numFmtId="3" fontId="4" fillId="0" borderId="1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3" fontId="3" fillId="0" borderId="10" xfId="0" applyNumberFormat="1" applyFont="1" applyBorder="1"/>
    <xf numFmtId="3" fontId="0" fillId="0" borderId="8" xfId="0" applyNumberFormat="1" applyBorder="1"/>
    <xf numFmtId="164" fontId="1" fillId="0" borderId="29" xfId="0" applyNumberFormat="1" applyFont="1" applyBorder="1"/>
    <xf numFmtId="164" fontId="1" fillId="0" borderId="30" xfId="0" applyNumberFormat="1" applyFont="1" applyBorder="1"/>
    <xf numFmtId="164" fontId="1" fillId="0" borderId="31" xfId="0" applyNumberFormat="1" applyFont="1" applyBorder="1"/>
    <xf numFmtId="3" fontId="3" fillId="0" borderId="8" xfId="0" applyNumberFormat="1" applyFont="1" applyBorder="1"/>
    <xf numFmtId="3" fontId="0" fillId="0" borderId="25" xfId="0" applyNumberFormat="1" applyBorder="1"/>
    <xf numFmtId="3" fontId="0" fillId="0" borderId="32" xfId="0" applyNumberFormat="1" applyBorder="1"/>
    <xf numFmtId="3" fontId="0" fillId="0" borderId="33" xfId="0" applyNumberFormat="1" applyBorder="1"/>
    <xf numFmtId="0" fontId="7" fillId="0" borderId="0" xfId="0" applyFont="1"/>
    <xf numFmtId="3" fontId="7" fillId="0" borderId="0" xfId="0" applyNumberFormat="1" applyFont="1"/>
    <xf numFmtId="165" fontId="7" fillId="0" borderId="0" xfId="0" applyNumberFormat="1" applyFont="1"/>
    <xf numFmtId="3" fontId="8" fillId="2" borderId="8" xfId="0" applyNumberFormat="1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3" fontId="8" fillId="3" borderId="8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/>
    <xf numFmtId="165" fontId="7" fillId="0" borderId="9" xfId="0" applyNumberFormat="1" applyFont="1" applyBorder="1"/>
    <xf numFmtId="3" fontId="7" fillId="0" borderId="2" xfId="0" applyNumberFormat="1" applyFont="1" applyBorder="1"/>
    <xf numFmtId="3" fontId="7" fillId="0" borderId="12" xfId="0" applyNumberFormat="1" applyFont="1" applyBorder="1"/>
    <xf numFmtId="165" fontId="7" fillId="0" borderId="3" xfId="0" applyNumberFormat="1" applyFont="1" applyBorder="1"/>
    <xf numFmtId="0" fontId="7" fillId="0" borderId="25" xfId="0" applyFont="1" applyBorder="1"/>
    <xf numFmtId="165" fontId="7" fillId="0" borderId="23" xfId="0" applyNumberFormat="1" applyFont="1" applyBorder="1"/>
    <xf numFmtId="3" fontId="4" fillId="0" borderId="9" xfId="0" applyNumberFormat="1" applyFont="1" applyBorder="1"/>
    <xf numFmtId="3" fontId="4" fillId="0" borderId="12" xfId="0" applyNumberFormat="1" applyFont="1" applyBorder="1"/>
    <xf numFmtId="3" fontId="4" fillId="0" borderId="2" xfId="0" applyNumberFormat="1" applyFont="1" applyBorder="1"/>
    <xf numFmtId="3" fontId="7" fillId="0" borderId="28" xfId="0" applyNumberFormat="1" applyFont="1" applyBorder="1"/>
    <xf numFmtId="3" fontId="4" fillId="0" borderId="10" xfId="0" applyNumberFormat="1" applyFont="1" applyBorder="1"/>
    <xf numFmtId="3" fontId="7" fillId="0" borderId="13" xfId="0" applyNumberFormat="1" applyFont="1" applyBorder="1"/>
    <xf numFmtId="3" fontId="7" fillId="0" borderId="4" xfId="0" applyNumberFormat="1" applyFont="1" applyBorder="1"/>
    <xf numFmtId="3" fontId="7" fillId="0" borderId="10" xfId="0" applyNumberFormat="1" applyFont="1" applyBorder="1"/>
    <xf numFmtId="165" fontId="7" fillId="0" borderId="10" xfId="0" applyNumberFormat="1" applyFont="1" applyBorder="1"/>
    <xf numFmtId="165" fontId="7" fillId="0" borderId="5" xfId="0" applyNumberFormat="1" applyFont="1" applyBorder="1"/>
    <xf numFmtId="3" fontId="4" fillId="0" borderId="8" xfId="0" applyNumberFormat="1" applyFont="1" applyBorder="1"/>
    <xf numFmtId="3" fontId="7" fillId="0" borderId="8" xfId="0" applyNumberFormat="1" applyFont="1" applyBorder="1"/>
    <xf numFmtId="3" fontId="7" fillId="0" borderId="25" xfId="0" applyNumberFormat="1" applyFont="1" applyBorder="1"/>
    <xf numFmtId="3" fontId="7" fillId="0" borderId="32" xfId="0" applyNumberFormat="1" applyFont="1" applyBorder="1"/>
    <xf numFmtId="3" fontId="7" fillId="0" borderId="33" xfId="0" applyNumberFormat="1" applyFont="1" applyBorder="1"/>
    <xf numFmtId="3" fontId="8" fillId="2" borderId="41" xfId="0" applyNumberFormat="1" applyFont="1" applyFill="1" applyBorder="1" applyAlignment="1">
      <alignment horizontal="center" vertical="center" wrapText="1"/>
    </xf>
    <xf numFmtId="3" fontId="8" fillId="2" borderId="14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wrapText="1"/>
    </xf>
    <xf numFmtId="10" fontId="7" fillId="0" borderId="10" xfId="0" applyNumberFormat="1" applyFont="1" applyBorder="1" applyAlignment="1">
      <alignment wrapText="1"/>
    </xf>
    <xf numFmtId="10" fontId="7" fillId="0" borderId="31" xfId="0" applyNumberFormat="1" applyFont="1" applyBorder="1" applyAlignment="1">
      <alignment wrapText="1"/>
    </xf>
    <xf numFmtId="3" fontId="8" fillId="2" borderId="42" xfId="0" applyNumberFormat="1" applyFont="1" applyFill="1" applyBorder="1" applyAlignment="1">
      <alignment horizontal="center" vertical="center" wrapText="1"/>
    </xf>
    <xf numFmtId="3" fontId="7" fillId="0" borderId="43" xfId="0" applyNumberFormat="1" applyFont="1" applyBorder="1"/>
    <xf numFmtId="3" fontId="7" fillId="0" borderId="21" xfId="0" applyNumberFormat="1" applyFont="1" applyBorder="1"/>
    <xf numFmtId="3" fontId="2" fillId="0" borderId="54" xfId="0" applyNumberFormat="1" applyFont="1" applyBorder="1" applyAlignment="1">
      <alignment horizontal="right"/>
    </xf>
    <xf numFmtId="165" fontId="7" fillId="0" borderId="54" xfId="0" applyNumberFormat="1" applyFont="1" applyBorder="1"/>
    <xf numFmtId="164" fontId="10" fillId="2" borderId="8" xfId="0" applyNumberFormat="1" applyFont="1" applyFill="1" applyBorder="1" applyAlignment="1">
      <alignment horizontal="center" vertical="center" wrapText="1"/>
    </xf>
    <xf numFmtId="3" fontId="10" fillId="2" borderId="8" xfId="0" applyNumberFormat="1" applyFont="1" applyFill="1" applyBorder="1" applyAlignment="1">
      <alignment horizontal="center" vertical="center" wrapText="1"/>
    </xf>
    <xf numFmtId="3" fontId="10" fillId="2" borderId="1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3" fontId="10" fillId="3" borderId="8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164" fontId="10" fillId="0" borderId="9" xfId="0" applyNumberFormat="1" applyFont="1" applyBorder="1"/>
    <xf numFmtId="164" fontId="10" fillId="0" borderId="23" xfId="0" applyNumberFormat="1" applyFont="1" applyBorder="1"/>
    <xf numFmtId="164" fontId="10" fillId="0" borderId="10" xfId="0" applyNumberFormat="1" applyFont="1" applyBorder="1"/>
    <xf numFmtId="164" fontId="10" fillId="0" borderId="29" xfId="0" applyNumberFormat="1" applyFont="1" applyBorder="1"/>
    <xf numFmtId="164" fontId="10" fillId="0" borderId="30" xfId="0" applyNumberFormat="1" applyFont="1" applyBorder="1"/>
    <xf numFmtId="164" fontId="10" fillId="0" borderId="31" xfId="0" applyNumberFormat="1" applyFont="1" applyBorder="1"/>
    <xf numFmtId="164" fontId="10" fillId="0" borderId="8" xfId="0" applyNumberFormat="1" applyFont="1" applyBorder="1"/>
    <xf numFmtId="164" fontId="10" fillId="0" borderId="0" xfId="0" applyNumberFormat="1" applyFont="1"/>
    <xf numFmtId="0" fontId="10" fillId="0" borderId="9" xfId="0" applyFont="1" applyBorder="1"/>
    <xf numFmtId="0" fontId="10" fillId="0" borderId="9" xfId="0" applyFont="1" applyBorder="1" applyAlignment="1">
      <alignment horizontal="right"/>
    </xf>
    <xf numFmtId="164" fontId="10" fillId="2" borderId="14" xfId="0" applyNumberFormat="1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/>
    </xf>
    <xf numFmtId="164" fontId="10" fillId="2" borderId="39" xfId="0" applyNumberFormat="1" applyFont="1" applyFill="1" applyBorder="1" applyAlignment="1">
      <alignment horizontal="left" vertical="center" wrapText="1"/>
    </xf>
    <xf numFmtId="164" fontId="10" fillId="2" borderId="41" xfId="0" applyNumberFormat="1" applyFont="1" applyFill="1" applyBorder="1" applyAlignment="1">
      <alignment horizontal="center" vertical="center" wrapText="1"/>
    </xf>
    <xf numFmtId="164" fontId="10" fillId="2" borderId="38" xfId="0" applyNumberFormat="1" applyFont="1" applyFill="1" applyBorder="1" applyAlignment="1">
      <alignment horizontal="left" vertical="center" wrapText="1"/>
    </xf>
    <xf numFmtId="164" fontId="10" fillId="2" borderId="26" xfId="0" applyNumberFormat="1" applyFont="1" applyFill="1" applyBorder="1" applyAlignment="1">
      <alignment horizontal="left" vertical="center" wrapText="1"/>
    </xf>
    <xf numFmtId="164" fontId="10" fillId="2" borderId="40" xfId="0" applyNumberFormat="1" applyFont="1" applyFill="1" applyBorder="1" applyAlignment="1">
      <alignment horizontal="left" vertical="center" wrapText="1"/>
    </xf>
    <xf numFmtId="3" fontId="11" fillId="0" borderId="9" xfId="0" applyNumberFormat="1" applyFont="1" applyBorder="1"/>
    <xf numFmtId="3" fontId="12" fillId="0" borderId="12" xfId="0" applyNumberFormat="1" applyFont="1" applyBorder="1" applyAlignment="1">
      <alignment horizontal="right"/>
    </xf>
    <xf numFmtId="3" fontId="12" fillId="0" borderId="2" xfId="0" applyNumberFormat="1" applyFont="1" applyBorder="1" applyAlignment="1">
      <alignment horizontal="right"/>
    </xf>
    <xf numFmtId="3" fontId="12" fillId="0" borderId="9" xfId="0" applyNumberFormat="1" applyFont="1" applyBorder="1" applyAlignment="1">
      <alignment horizontal="right"/>
    </xf>
    <xf numFmtId="3" fontId="11" fillId="0" borderId="0" xfId="0" applyNumberFormat="1" applyFont="1"/>
    <xf numFmtId="165" fontId="11" fillId="0" borderId="9" xfId="0" applyNumberFormat="1" applyFont="1" applyBorder="1"/>
    <xf numFmtId="0" fontId="11" fillId="0" borderId="0" xfId="0" applyFont="1"/>
    <xf numFmtId="3" fontId="11" fillId="0" borderId="12" xfId="0" applyNumberFormat="1" applyFont="1" applyBorder="1"/>
    <xf numFmtId="3" fontId="11" fillId="0" borderId="2" xfId="0" applyNumberFormat="1" applyFont="1" applyBorder="1"/>
    <xf numFmtId="3" fontId="12" fillId="0" borderId="23" xfId="0" applyNumberFormat="1" applyFont="1" applyBorder="1" applyAlignment="1">
      <alignment horizontal="right"/>
    </xf>
    <xf numFmtId="3" fontId="12" fillId="0" borderId="7" xfId="0" applyNumberFormat="1" applyFont="1" applyBorder="1" applyAlignment="1">
      <alignment horizontal="right"/>
    </xf>
    <xf numFmtId="3" fontId="12" fillId="0" borderId="24" xfId="0" applyNumberFormat="1" applyFont="1" applyBorder="1" applyAlignment="1">
      <alignment horizontal="right"/>
    </xf>
    <xf numFmtId="165" fontId="11" fillId="0" borderId="3" xfId="0" applyNumberFormat="1" applyFont="1" applyBorder="1"/>
    <xf numFmtId="0" fontId="11" fillId="0" borderId="25" xfId="0" applyFont="1" applyBorder="1"/>
    <xf numFmtId="165" fontId="11" fillId="0" borderId="23" xfId="0" applyNumberFormat="1" applyFont="1" applyBorder="1"/>
    <xf numFmtId="165" fontId="11" fillId="0" borderId="0" xfId="0" applyNumberFormat="1" applyFont="1"/>
    <xf numFmtId="3" fontId="11" fillId="0" borderId="28" xfId="0" applyNumberFormat="1" applyFont="1" applyBorder="1"/>
    <xf numFmtId="3" fontId="11" fillId="0" borderId="10" xfId="0" applyNumberFormat="1" applyFont="1" applyBorder="1"/>
    <xf numFmtId="3" fontId="11" fillId="0" borderId="13" xfId="0" applyNumberFormat="1" applyFont="1" applyBorder="1"/>
    <xf numFmtId="3" fontId="11" fillId="0" borderId="4" xfId="0" applyNumberFormat="1" applyFont="1" applyBorder="1"/>
    <xf numFmtId="165" fontId="11" fillId="0" borderId="10" xfId="0" applyNumberFormat="1" applyFont="1" applyBorder="1"/>
    <xf numFmtId="165" fontId="11" fillId="0" borderId="5" xfId="0" applyNumberFormat="1" applyFont="1" applyBorder="1"/>
    <xf numFmtId="3" fontId="11" fillId="0" borderId="23" xfId="0" applyNumberFormat="1" applyFont="1" applyBorder="1"/>
    <xf numFmtId="165" fontId="11" fillId="0" borderId="8" xfId="0" applyNumberFormat="1" applyFont="1" applyBorder="1"/>
    <xf numFmtId="3" fontId="13" fillId="0" borderId="8" xfId="0" applyNumberFormat="1" applyFont="1" applyBorder="1"/>
    <xf numFmtId="3" fontId="11" fillId="0" borderId="8" xfId="0" applyNumberFormat="1" applyFont="1" applyBorder="1"/>
    <xf numFmtId="3" fontId="11" fillId="0" borderId="25" xfId="0" applyNumberFormat="1" applyFont="1" applyBorder="1"/>
    <xf numFmtId="3" fontId="13" fillId="0" borderId="9" xfId="0" applyNumberFormat="1" applyFont="1" applyBorder="1"/>
    <xf numFmtId="3" fontId="11" fillId="0" borderId="32" xfId="0" applyNumberFormat="1" applyFont="1" applyBorder="1"/>
    <xf numFmtId="3" fontId="13" fillId="0" borderId="10" xfId="0" applyNumberFormat="1" applyFont="1" applyBorder="1"/>
    <xf numFmtId="3" fontId="11" fillId="0" borderId="33" xfId="0" applyNumberFormat="1" applyFont="1" applyBorder="1"/>
    <xf numFmtId="164" fontId="10" fillId="2" borderId="46" xfId="0" applyNumberFormat="1" applyFont="1" applyFill="1" applyBorder="1" applyAlignment="1">
      <alignment horizontal="center" vertical="center" wrapText="1"/>
    </xf>
    <xf numFmtId="3" fontId="10" fillId="2" borderId="46" xfId="0" applyNumberFormat="1" applyFont="1" applyFill="1" applyBorder="1" applyAlignment="1">
      <alignment horizontal="center" vertical="center" wrapText="1"/>
    </xf>
    <xf numFmtId="3" fontId="10" fillId="2" borderId="48" xfId="0" applyNumberFormat="1" applyFont="1" applyFill="1" applyBorder="1" applyAlignment="1">
      <alignment horizontal="center" vertical="center" wrapText="1"/>
    </xf>
    <xf numFmtId="3" fontId="10" fillId="2" borderId="47" xfId="0" applyNumberFormat="1" applyFont="1" applyFill="1" applyBorder="1" applyAlignment="1">
      <alignment horizontal="center" vertical="center" wrapText="1"/>
    </xf>
    <xf numFmtId="3" fontId="10" fillId="3" borderId="46" xfId="0" applyNumberFormat="1" applyFont="1" applyFill="1" applyBorder="1" applyAlignment="1">
      <alignment horizontal="center" vertical="center" wrapText="1"/>
    </xf>
    <xf numFmtId="3" fontId="10" fillId="3" borderId="47" xfId="0" applyNumberFormat="1" applyFont="1" applyFill="1" applyBorder="1" applyAlignment="1">
      <alignment horizontal="center" vertical="center" wrapText="1"/>
    </xf>
    <xf numFmtId="0" fontId="10" fillId="0" borderId="8" xfId="0" applyFont="1" applyBorder="1"/>
    <xf numFmtId="0" fontId="10" fillId="0" borderId="54" xfId="0" applyFont="1" applyBorder="1"/>
    <xf numFmtId="3" fontId="10" fillId="2" borderId="15" xfId="0" applyNumberFormat="1" applyFont="1" applyFill="1" applyBorder="1" applyAlignment="1">
      <alignment horizontal="center" vertical="center" wrapText="1"/>
    </xf>
    <xf numFmtId="3" fontId="10" fillId="2" borderId="16" xfId="0" applyNumberFormat="1" applyFont="1" applyFill="1" applyBorder="1" applyAlignment="1">
      <alignment horizontal="center" vertical="center" wrapText="1"/>
    </xf>
    <xf numFmtId="3" fontId="10" fillId="2" borderId="14" xfId="0" applyNumberFormat="1" applyFont="1" applyFill="1" applyBorder="1" applyAlignment="1">
      <alignment horizontal="center" vertical="center" wrapText="1"/>
    </xf>
    <xf numFmtId="49" fontId="10" fillId="2" borderId="38" xfId="0" applyNumberFormat="1" applyFont="1" applyFill="1" applyBorder="1" applyAlignment="1">
      <alignment horizontal="left" vertical="center"/>
    </xf>
    <xf numFmtId="49" fontId="10" fillId="2" borderId="26" xfId="0" applyNumberFormat="1" applyFont="1" applyFill="1" applyBorder="1" applyAlignment="1">
      <alignment horizontal="left" vertical="center"/>
    </xf>
    <xf numFmtId="165" fontId="11" fillId="0" borderId="0" xfId="0" applyNumberFormat="1" applyFont="1" applyAlignment="1">
      <alignment wrapText="1"/>
    </xf>
    <xf numFmtId="3" fontId="2" fillId="0" borderId="8" xfId="0" applyNumberFormat="1" applyFont="1" applyBorder="1" applyAlignment="1">
      <alignment horizontal="right"/>
    </xf>
    <xf numFmtId="165" fontId="7" fillId="0" borderId="8" xfId="0" applyNumberFormat="1" applyFont="1" applyBorder="1"/>
    <xf numFmtId="10" fontId="7" fillId="0" borderId="13" xfId="0" applyNumberFormat="1" applyFont="1" applyBorder="1" applyAlignment="1">
      <alignment wrapText="1"/>
    </xf>
    <xf numFmtId="3" fontId="7" fillId="0" borderId="44" xfId="0" applyNumberFormat="1" applyFont="1" applyBorder="1"/>
    <xf numFmtId="3" fontId="7" fillId="0" borderId="45" xfId="0" applyNumberFormat="1" applyFont="1" applyBorder="1"/>
    <xf numFmtId="0" fontId="11" fillId="4" borderId="0" xfId="0" applyFont="1" applyFill="1"/>
    <xf numFmtId="10" fontId="11" fillId="0" borderId="0" xfId="3" applyNumberFormat="1" applyFont="1" applyBorder="1"/>
    <xf numFmtId="0" fontId="14" fillId="4" borderId="0" xfId="0" applyFont="1" applyFill="1" applyAlignment="1">
      <alignment vertical="center"/>
    </xf>
    <xf numFmtId="3" fontId="14" fillId="4" borderId="0" xfId="0" applyNumberFormat="1" applyFont="1" applyFill="1" applyAlignment="1">
      <alignment horizontal="center" vertical="center"/>
    </xf>
    <xf numFmtId="9" fontId="14" fillId="4" borderId="0" xfId="0" applyNumberFormat="1" applyFont="1" applyFill="1" applyAlignment="1">
      <alignment horizontal="center" vertical="center"/>
    </xf>
    <xf numFmtId="17" fontId="11" fillId="0" borderId="0" xfId="0" applyNumberFormat="1" applyFont="1"/>
    <xf numFmtId="165" fontId="11" fillId="0" borderId="0" xfId="3" applyNumberFormat="1" applyFont="1"/>
    <xf numFmtId="0" fontId="15" fillId="0" borderId="0" xfId="0" applyFont="1"/>
    <xf numFmtId="0" fontId="16" fillId="4" borderId="52" xfId="0" applyFont="1" applyFill="1" applyBorder="1" applyAlignment="1">
      <alignment vertical="center"/>
    </xf>
    <xf numFmtId="3" fontId="17" fillId="4" borderId="50" xfId="0" applyNumberFormat="1" applyFont="1" applyFill="1" applyBorder="1"/>
    <xf numFmtId="165" fontId="17" fillId="4" borderId="53" xfId="3" applyNumberFormat="1" applyFont="1" applyFill="1" applyBorder="1"/>
    <xf numFmtId="165" fontId="17" fillId="4" borderId="55" xfId="3" applyNumberFormat="1" applyFont="1" applyFill="1" applyBorder="1"/>
    <xf numFmtId="0" fontId="16" fillId="4" borderId="49" xfId="0" applyFont="1" applyFill="1" applyBorder="1" applyAlignment="1">
      <alignment vertical="center"/>
    </xf>
    <xf numFmtId="3" fontId="17" fillId="4" borderId="35" xfId="0" applyNumberFormat="1" applyFont="1" applyFill="1" applyBorder="1"/>
    <xf numFmtId="165" fontId="17" fillId="4" borderId="0" xfId="3" applyNumberFormat="1" applyFont="1" applyFill="1" applyBorder="1"/>
    <xf numFmtId="165" fontId="17" fillId="4" borderId="56" xfId="3" applyNumberFormat="1" applyFont="1" applyFill="1" applyBorder="1"/>
    <xf numFmtId="0" fontId="16" fillId="4" borderId="51" xfId="0" applyFont="1" applyFill="1" applyBorder="1" applyAlignment="1">
      <alignment vertical="center"/>
    </xf>
    <xf numFmtId="3" fontId="18" fillId="4" borderId="34" xfId="0" applyNumberFormat="1" applyFont="1" applyFill="1" applyBorder="1" applyAlignment="1">
      <alignment horizontal="right" vertical="center"/>
    </xf>
    <xf numFmtId="165" fontId="19" fillId="4" borderId="34" xfId="3" applyNumberFormat="1" applyFont="1" applyFill="1" applyBorder="1"/>
    <xf numFmtId="165" fontId="19" fillId="4" borderId="57" xfId="3" applyNumberFormat="1" applyFont="1" applyFill="1" applyBorder="1"/>
    <xf numFmtId="0" fontId="20" fillId="5" borderId="16" xfId="0" applyFont="1" applyFill="1" applyBorder="1" applyAlignment="1">
      <alignment horizontal="center" vertical="center"/>
    </xf>
    <xf numFmtId="0" fontId="20" fillId="5" borderId="36" xfId="0" applyFont="1" applyFill="1" applyBorder="1" applyAlignment="1">
      <alignment horizontal="center" vertical="center" wrapText="1"/>
    </xf>
    <xf numFmtId="10" fontId="20" fillId="5" borderId="37" xfId="0" applyNumberFormat="1" applyFont="1" applyFill="1" applyBorder="1" applyAlignment="1">
      <alignment horizontal="center" vertical="center" wrapText="1"/>
    </xf>
    <xf numFmtId="3" fontId="7" fillId="0" borderId="58" xfId="0" applyNumberFormat="1" applyFont="1" applyBorder="1"/>
    <xf numFmtId="0" fontId="5" fillId="0" borderId="0" xfId="1"/>
    <xf numFmtId="164" fontId="10" fillId="0" borderId="43" xfId="0" applyNumberFormat="1" applyFont="1" applyBorder="1"/>
    <xf numFmtId="0" fontId="10" fillId="0" borderId="49" xfId="0" applyFont="1" applyBorder="1" applyAlignment="1">
      <alignment horizontal="right"/>
    </xf>
    <xf numFmtId="0" fontId="7" fillId="0" borderId="28" xfId="0" applyFont="1" applyBorder="1"/>
    <xf numFmtId="3" fontId="2" fillId="0" borderId="10" xfId="0" applyNumberFormat="1" applyFont="1" applyBorder="1" applyAlignment="1">
      <alignment horizontal="right"/>
    </xf>
    <xf numFmtId="3" fontId="2" fillId="0" borderId="32" xfId="0" applyNumberFormat="1" applyFont="1" applyBorder="1" applyAlignment="1">
      <alignment horizontal="right"/>
    </xf>
    <xf numFmtId="3" fontId="2" fillId="0" borderId="27" xfId="0" applyNumberFormat="1" applyFont="1" applyBorder="1" applyAlignment="1">
      <alignment horizontal="right"/>
    </xf>
    <xf numFmtId="3" fontId="2" fillId="0" borderId="43" xfId="0" applyNumberFormat="1" applyFont="1" applyBorder="1" applyAlignment="1">
      <alignment horizontal="right"/>
    </xf>
    <xf numFmtId="165" fontId="7" fillId="0" borderId="28" xfId="0" applyNumberFormat="1" applyFont="1" applyBorder="1"/>
    <xf numFmtId="165" fontId="7" fillId="0" borderId="43" xfId="0" applyNumberFormat="1" applyFont="1" applyBorder="1"/>
    <xf numFmtId="165" fontId="7" fillId="0" borderId="53" xfId="0" applyNumberFormat="1" applyFont="1" applyBorder="1"/>
    <xf numFmtId="3" fontId="2" fillId="0" borderId="42" xfId="0" applyNumberFormat="1" applyFont="1" applyBorder="1" applyAlignment="1">
      <alignment horizontal="right"/>
    </xf>
    <xf numFmtId="3" fontId="2" fillId="0" borderId="59" xfId="0" applyNumberFormat="1" applyFont="1" applyBorder="1" applyAlignment="1">
      <alignment horizontal="right"/>
    </xf>
    <xf numFmtId="164" fontId="10" fillId="0" borderId="42" xfId="0" applyNumberFormat="1" applyFont="1" applyBorder="1"/>
    <xf numFmtId="0" fontId="10" fillId="0" borderId="28" xfId="0" applyFont="1" applyBorder="1"/>
    <xf numFmtId="0" fontId="10" fillId="0" borderId="3" xfId="0" applyFont="1" applyBorder="1"/>
    <xf numFmtId="0" fontId="10" fillId="0" borderId="40" xfId="0" applyFont="1" applyBorder="1" applyAlignment="1">
      <alignment horizontal="right"/>
    </xf>
    <xf numFmtId="0" fontId="10" fillId="0" borderId="10" xfId="0" applyFont="1" applyBorder="1"/>
    <xf numFmtId="3" fontId="2" fillId="0" borderId="45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26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165" fontId="7" fillId="0" borderId="26" xfId="0" applyNumberFormat="1" applyFont="1" applyBorder="1" applyAlignment="1">
      <alignment horizontal="center"/>
    </xf>
  </cellXfs>
  <cellStyles count="4">
    <cellStyle name="Hyperlink" xfId="1" builtinId="8"/>
    <cellStyle name="Normal" xfId="0" builtinId="0"/>
    <cellStyle name="Normal 2" xfId="2" xr:uid="{84DF6106-F913-4E26-9D11-DA1DEDF042AE}"/>
    <cellStyle name="Percent" xfId="3" builtinId="5"/>
  </cellStyles>
  <dxfs count="0"/>
  <tableStyles count="0" defaultTableStyle="TableStyleMedium2" defaultPivotStyle="PivotStyleLight16"/>
  <colors>
    <mruColors>
      <color rgb="FFB5121B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ouisianaworks.net/hire/vosnet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482"/>
  <sheetViews>
    <sheetView tabSelected="1" zoomScale="90" zoomScaleNormal="90" workbookViewId="0">
      <pane ySplit="1" topLeftCell="A411" activePane="bottomLeft" state="frozen"/>
      <selection pane="bottomLeft" activeCell="P479" sqref="P479"/>
    </sheetView>
  </sheetViews>
  <sheetFormatPr defaultColWidth="9.1796875" defaultRowHeight="14" x14ac:dyDescent="0.3"/>
  <cols>
    <col min="1" max="1" width="13.453125" style="123" customWidth="1"/>
    <col min="2" max="2" width="20.453125" style="69" customWidth="1"/>
    <col min="3" max="5" width="16.54296875" style="69" customWidth="1"/>
    <col min="6" max="6" width="21" style="69" bestFit="1" customWidth="1"/>
    <col min="7" max="7" width="16.54296875" style="69" customWidth="1"/>
    <col min="8" max="9" width="16.453125" style="68" customWidth="1"/>
    <col min="10" max="10" width="23.453125" style="68" customWidth="1"/>
    <col min="11" max="11" width="16.453125" style="68" customWidth="1"/>
    <col min="12" max="12" width="19.54296875" style="68" bestFit="1" customWidth="1"/>
    <col min="13" max="14" width="16.453125" style="68" customWidth="1"/>
    <col min="15" max="15" width="5.453125" style="68" customWidth="1"/>
    <col min="16" max="16" width="16" style="70" customWidth="1"/>
    <col min="17" max="17" width="18.453125" style="70" customWidth="1"/>
    <col min="18" max="18" width="16.81640625" style="70" customWidth="1"/>
    <col min="19" max="19" width="20.453125" style="70" customWidth="1"/>
    <col min="20" max="20" width="13.81640625" style="70" customWidth="1"/>
    <col min="21" max="21" width="13.453125" style="68" customWidth="1"/>
    <col min="22" max="22" width="15.54296875" style="68" customWidth="1"/>
    <col min="23" max="23" width="23" style="68" customWidth="1"/>
    <col min="24" max="24" width="12.453125" style="68" customWidth="1"/>
    <col min="25" max="25" width="20.1796875" style="68" customWidth="1"/>
    <col min="26" max="26" width="16" style="68" customWidth="1"/>
    <col min="27" max="27" width="16.81640625" style="68" customWidth="1"/>
    <col min="28" max="16384" width="9.1796875" style="68"/>
  </cols>
  <sheetData>
    <row r="1" spans="1:27" s="113" customFormat="1" ht="40.75" customHeight="1" x14ac:dyDescent="0.3">
      <c r="A1" s="109" t="s">
        <v>0</v>
      </c>
      <c r="B1" s="110" t="s">
        <v>2</v>
      </c>
      <c r="C1" s="111" t="s">
        <v>1</v>
      </c>
      <c r="D1" s="112" t="s">
        <v>3</v>
      </c>
      <c r="E1" s="112" t="s">
        <v>4</v>
      </c>
      <c r="F1" s="112" t="s">
        <v>5</v>
      </c>
      <c r="G1" s="112" t="s">
        <v>6</v>
      </c>
      <c r="H1" s="112" t="s">
        <v>7</v>
      </c>
      <c r="I1" s="112" t="s">
        <v>8</v>
      </c>
      <c r="J1" s="112" t="s">
        <v>9</v>
      </c>
      <c r="K1" s="112" t="s">
        <v>10</v>
      </c>
      <c r="L1" s="112" t="s">
        <v>11</v>
      </c>
      <c r="M1" s="112" t="s">
        <v>12</v>
      </c>
      <c r="N1" s="110" t="s">
        <v>13</v>
      </c>
      <c r="P1" s="114" t="s">
        <v>1</v>
      </c>
      <c r="Q1" s="115" t="s">
        <v>3</v>
      </c>
      <c r="R1" s="115" t="s">
        <v>4</v>
      </c>
      <c r="S1" s="115" t="s">
        <v>5</v>
      </c>
      <c r="T1" s="115" t="s">
        <v>6</v>
      </c>
      <c r="U1" s="115" t="s">
        <v>7</v>
      </c>
      <c r="V1" s="115" t="s">
        <v>8</v>
      </c>
      <c r="W1" s="115" t="s">
        <v>9</v>
      </c>
      <c r="X1" s="115" t="s">
        <v>10</v>
      </c>
      <c r="Y1" s="115" t="s">
        <v>11</v>
      </c>
      <c r="Z1" s="115" t="s">
        <v>12</v>
      </c>
      <c r="AA1" s="114" t="s">
        <v>13</v>
      </c>
    </row>
    <row r="2" spans="1:27" x14ac:dyDescent="0.3">
      <c r="A2" s="116">
        <v>32874</v>
      </c>
      <c r="B2" s="77">
        <f>SUM(C2:N2)</f>
        <v>136800</v>
      </c>
      <c r="C2" s="230">
        <v>22800</v>
      </c>
      <c r="D2" s="231"/>
      <c r="E2" s="4">
        <v>12500</v>
      </c>
      <c r="F2" s="4">
        <v>7500</v>
      </c>
      <c r="G2" s="4">
        <v>8200</v>
      </c>
      <c r="H2" s="4">
        <v>18800</v>
      </c>
      <c r="I2" s="4">
        <v>2000</v>
      </c>
      <c r="J2" s="4">
        <v>7900</v>
      </c>
      <c r="K2" s="4">
        <v>10900</v>
      </c>
      <c r="L2" s="4">
        <v>9800</v>
      </c>
      <c r="M2" s="4">
        <v>14900</v>
      </c>
      <c r="N2" s="9">
        <v>21500</v>
      </c>
      <c r="O2" s="69"/>
      <c r="P2" s="232">
        <f>C2/$B2</f>
        <v>0.16666666666666666</v>
      </c>
      <c r="Q2" s="231">
        <f t="shared" ref="Q2:AA25" si="0">D2/$B2</f>
        <v>0</v>
      </c>
      <c r="R2" s="78">
        <f t="shared" si="0"/>
        <v>9.1374269005847955E-2</v>
      </c>
      <c r="S2" s="78">
        <f t="shared" si="0"/>
        <v>5.4824561403508769E-2</v>
      </c>
      <c r="T2" s="78">
        <f t="shared" si="0"/>
        <v>5.9941520467836254E-2</v>
      </c>
      <c r="U2" s="78">
        <f t="shared" si="0"/>
        <v>0.13742690058479531</v>
      </c>
      <c r="V2" s="78">
        <f t="shared" si="0"/>
        <v>1.4619883040935672E-2</v>
      </c>
      <c r="W2" s="78">
        <f t="shared" si="0"/>
        <v>5.7748538011695903E-2</v>
      </c>
      <c r="X2" s="78">
        <f t="shared" si="0"/>
        <v>7.9678362573099418E-2</v>
      </c>
      <c r="Y2" s="78">
        <f t="shared" si="0"/>
        <v>7.1637426900584791E-2</v>
      </c>
      <c r="Z2" s="78">
        <f t="shared" si="0"/>
        <v>0.10891812865497076</v>
      </c>
      <c r="AA2" s="78">
        <f t="shared" si="0"/>
        <v>0.15716374269005848</v>
      </c>
    </row>
    <row r="3" spans="1:27" x14ac:dyDescent="0.3">
      <c r="A3" s="116">
        <v>32905</v>
      </c>
      <c r="B3" s="77">
        <f t="shared" ref="B3:B66" si="1">SUM(C3:N3)</f>
        <v>138500</v>
      </c>
      <c r="C3" s="230">
        <v>22900</v>
      </c>
      <c r="D3" s="231"/>
      <c r="E3" s="4">
        <v>12900</v>
      </c>
      <c r="F3" s="4">
        <v>7600</v>
      </c>
      <c r="G3" s="4">
        <v>8300</v>
      </c>
      <c r="H3" s="4">
        <v>18600</v>
      </c>
      <c r="I3" s="4">
        <v>2000</v>
      </c>
      <c r="J3" s="4">
        <v>8000</v>
      </c>
      <c r="K3" s="4">
        <v>10900</v>
      </c>
      <c r="L3" s="4">
        <v>10100</v>
      </c>
      <c r="M3" s="4">
        <v>15000</v>
      </c>
      <c r="N3" s="9">
        <v>22200</v>
      </c>
      <c r="O3" s="69"/>
      <c r="P3" s="232">
        <f t="shared" ref="P3:R26" si="2">C3/$B3</f>
        <v>0.16534296028880865</v>
      </c>
      <c r="Q3" s="231">
        <f t="shared" si="0"/>
        <v>0</v>
      </c>
      <c r="R3" s="78">
        <f t="shared" si="0"/>
        <v>9.314079422382672E-2</v>
      </c>
      <c r="S3" s="78">
        <f t="shared" si="0"/>
        <v>5.4873646209386284E-2</v>
      </c>
      <c r="T3" s="78">
        <f t="shared" si="0"/>
        <v>5.9927797833935016E-2</v>
      </c>
      <c r="U3" s="78">
        <f t="shared" si="0"/>
        <v>0.13429602888086642</v>
      </c>
      <c r="V3" s="78">
        <f t="shared" si="0"/>
        <v>1.444043321299639E-2</v>
      </c>
      <c r="W3" s="78">
        <f t="shared" si="0"/>
        <v>5.7761732851985562E-2</v>
      </c>
      <c r="X3" s="78">
        <f t="shared" si="0"/>
        <v>7.8700361010830319E-2</v>
      </c>
      <c r="Y3" s="78">
        <f t="shared" si="0"/>
        <v>7.2924187725631764E-2</v>
      </c>
      <c r="Z3" s="78">
        <f t="shared" si="0"/>
        <v>0.10830324909747292</v>
      </c>
      <c r="AA3" s="78">
        <f t="shared" si="0"/>
        <v>0.16028880866425993</v>
      </c>
    </row>
    <row r="4" spans="1:27" x14ac:dyDescent="0.3">
      <c r="A4" s="116">
        <v>32933</v>
      </c>
      <c r="B4" s="77">
        <f t="shared" si="1"/>
        <v>140300</v>
      </c>
      <c r="C4" s="230">
        <v>23100</v>
      </c>
      <c r="D4" s="231"/>
      <c r="E4" s="4">
        <v>13400</v>
      </c>
      <c r="F4" s="4">
        <v>7800</v>
      </c>
      <c r="G4" s="4">
        <v>8300</v>
      </c>
      <c r="H4" s="4">
        <v>18800</v>
      </c>
      <c r="I4" s="4">
        <v>2000</v>
      </c>
      <c r="J4" s="4">
        <v>8000</v>
      </c>
      <c r="K4" s="4">
        <v>11000</v>
      </c>
      <c r="L4" s="4">
        <v>10400</v>
      </c>
      <c r="M4" s="4">
        <v>15300</v>
      </c>
      <c r="N4" s="9">
        <v>22200</v>
      </c>
      <c r="O4" s="69"/>
      <c r="P4" s="232">
        <f t="shared" si="2"/>
        <v>0.1646471846044191</v>
      </c>
      <c r="Q4" s="231">
        <f t="shared" si="0"/>
        <v>0</v>
      </c>
      <c r="R4" s="78">
        <f t="shared" si="0"/>
        <v>9.5509622238061295E-2</v>
      </c>
      <c r="S4" s="78">
        <f t="shared" si="0"/>
        <v>5.5595153243050609E-2</v>
      </c>
      <c r="T4" s="78">
        <f t="shared" si="0"/>
        <v>5.9158945117605131E-2</v>
      </c>
      <c r="U4" s="78">
        <f t="shared" si="0"/>
        <v>0.13399857448325017</v>
      </c>
      <c r="V4" s="78">
        <f t="shared" si="0"/>
        <v>1.4255167498218105E-2</v>
      </c>
      <c r="W4" s="78">
        <f t="shared" si="0"/>
        <v>5.7020669992872419E-2</v>
      </c>
      <c r="X4" s="78">
        <f t="shared" si="0"/>
        <v>7.8403421240199569E-2</v>
      </c>
      <c r="Y4" s="78">
        <f t="shared" si="0"/>
        <v>7.4126870990734145E-2</v>
      </c>
      <c r="Z4" s="78">
        <f t="shared" si="0"/>
        <v>0.1090520313613685</v>
      </c>
      <c r="AA4" s="78">
        <f t="shared" si="0"/>
        <v>0.15823235923022094</v>
      </c>
    </row>
    <row r="5" spans="1:27" x14ac:dyDescent="0.3">
      <c r="A5" s="116">
        <v>32964</v>
      </c>
      <c r="B5" s="77">
        <f t="shared" si="1"/>
        <v>143300</v>
      </c>
      <c r="C5" s="230">
        <v>24500</v>
      </c>
      <c r="D5" s="231"/>
      <c r="E5" s="4">
        <v>13600</v>
      </c>
      <c r="F5" s="4">
        <v>7500</v>
      </c>
      <c r="G5" s="4">
        <v>8400</v>
      </c>
      <c r="H5" s="4">
        <v>19100</v>
      </c>
      <c r="I5" s="4">
        <v>2000</v>
      </c>
      <c r="J5" s="4">
        <v>8200</v>
      </c>
      <c r="K5" s="4">
        <v>10800</v>
      </c>
      <c r="L5" s="4">
        <v>11200</v>
      </c>
      <c r="M5" s="4">
        <v>15700</v>
      </c>
      <c r="N5" s="9">
        <v>22300</v>
      </c>
      <c r="O5" s="69"/>
      <c r="P5" s="232">
        <f t="shared" si="2"/>
        <v>0.17096999302163293</v>
      </c>
      <c r="Q5" s="231">
        <f t="shared" si="0"/>
        <v>0</v>
      </c>
      <c r="R5" s="78">
        <f t="shared" si="0"/>
        <v>9.4905792044661555E-2</v>
      </c>
      <c r="S5" s="78">
        <f t="shared" si="0"/>
        <v>5.2337752965805999E-2</v>
      </c>
      <c r="T5" s="78">
        <f t="shared" si="0"/>
        <v>5.861828332170272E-2</v>
      </c>
      <c r="U5" s="78">
        <f t="shared" si="0"/>
        <v>0.1332868108862526</v>
      </c>
      <c r="V5" s="78">
        <f t="shared" si="0"/>
        <v>1.3956734124214934E-2</v>
      </c>
      <c r="W5" s="78">
        <f t="shared" si="0"/>
        <v>5.7222609909281227E-2</v>
      </c>
      <c r="X5" s="78">
        <f t="shared" si="0"/>
        <v>7.5366364270760641E-2</v>
      </c>
      <c r="Y5" s="78">
        <f t="shared" si="0"/>
        <v>7.8157711095603627E-2</v>
      </c>
      <c r="Z5" s="78">
        <f t="shared" si="0"/>
        <v>0.10956036287508723</v>
      </c>
      <c r="AA5" s="78">
        <f t="shared" si="0"/>
        <v>0.15561758548499652</v>
      </c>
    </row>
    <row r="6" spans="1:27" x14ac:dyDescent="0.3">
      <c r="A6" s="116">
        <v>32994</v>
      </c>
      <c r="B6" s="77">
        <f t="shared" si="1"/>
        <v>145300</v>
      </c>
      <c r="C6" s="230">
        <v>24900</v>
      </c>
      <c r="D6" s="231"/>
      <c r="E6" s="4">
        <v>14000</v>
      </c>
      <c r="F6" s="4">
        <v>7600</v>
      </c>
      <c r="G6" s="4">
        <v>8600</v>
      </c>
      <c r="H6" s="4">
        <v>19300</v>
      </c>
      <c r="I6" s="4">
        <v>2000</v>
      </c>
      <c r="J6" s="4">
        <v>8200</v>
      </c>
      <c r="K6" s="4">
        <v>11000</v>
      </c>
      <c r="L6" s="4">
        <v>11400</v>
      </c>
      <c r="M6" s="4">
        <v>15800</v>
      </c>
      <c r="N6" s="9">
        <v>22500</v>
      </c>
      <c r="O6" s="69"/>
      <c r="P6" s="232">
        <f t="shared" si="2"/>
        <v>0.17136958017894013</v>
      </c>
      <c r="Q6" s="231">
        <f t="shared" si="0"/>
        <v>0</v>
      </c>
      <c r="R6" s="78">
        <f t="shared" si="0"/>
        <v>9.635237439779766E-2</v>
      </c>
      <c r="S6" s="78">
        <f t="shared" si="0"/>
        <v>5.2305574673090161E-2</v>
      </c>
      <c r="T6" s="78">
        <f t="shared" si="0"/>
        <v>5.9187887130075709E-2</v>
      </c>
      <c r="U6" s="78">
        <f t="shared" si="0"/>
        <v>0.13282863041982107</v>
      </c>
      <c r="V6" s="78">
        <f t="shared" si="0"/>
        <v>1.3764624913971095E-2</v>
      </c>
      <c r="W6" s="78">
        <f t="shared" si="0"/>
        <v>5.6434962147281484E-2</v>
      </c>
      <c r="X6" s="78">
        <f t="shared" si="0"/>
        <v>7.5705437026841016E-2</v>
      </c>
      <c r="Y6" s="78">
        <f t="shared" si="0"/>
        <v>7.8458362009635241E-2</v>
      </c>
      <c r="Z6" s="78">
        <f t="shared" si="0"/>
        <v>0.10874053682037164</v>
      </c>
      <c r="AA6" s="78">
        <f t="shared" si="0"/>
        <v>0.15485203028217481</v>
      </c>
    </row>
    <row r="7" spans="1:27" x14ac:dyDescent="0.3">
      <c r="A7" s="116">
        <v>33025</v>
      </c>
      <c r="B7" s="77">
        <f t="shared" si="1"/>
        <v>145100</v>
      </c>
      <c r="C7" s="230">
        <v>25300</v>
      </c>
      <c r="D7" s="231"/>
      <c r="E7" s="4">
        <v>14200</v>
      </c>
      <c r="F7" s="4">
        <v>7600</v>
      </c>
      <c r="G7" s="4">
        <v>8700</v>
      </c>
      <c r="H7" s="4">
        <v>19100</v>
      </c>
      <c r="I7" s="4">
        <v>2000</v>
      </c>
      <c r="J7" s="4">
        <v>8300</v>
      </c>
      <c r="K7" s="4">
        <v>11000</v>
      </c>
      <c r="L7" s="4">
        <v>11600</v>
      </c>
      <c r="M7" s="4">
        <v>15499.999999999998</v>
      </c>
      <c r="N7" s="9">
        <v>21800</v>
      </c>
      <c r="O7" s="69"/>
      <c r="P7" s="232">
        <f t="shared" si="2"/>
        <v>0.17436250861474845</v>
      </c>
      <c r="Q7" s="231">
        <f t="shared" si="0"/>
        <v>0</v>
      </c>
      <c r="R7" s="78">
        <f t="shared" si="0"/>
        <v>9.7863542384562366E-2</v>
      </c>
      <c r="S7" s="78">
        <f t="shared" si="0"/>
        <v>5.2377670572019294E-2</v>
      </c>
      <c r="T7" s="78">
        <f t="shared" si="0"/>
        <v>5.9958649207443142E-2</v>
      </c>
      <c r="U7" s="78">
        <f t="shared" si="0"/>
        <v>0.13163335630599587</v>
      </c>
      <c r="V7" s="78">
        <f t="shared" si="0"/>
        <v>1.3783597518952447E-2</v>
      </c>
      <c r="W7" s="78">
        <f t="shared" si="0"/>
        <v>5.7201929703652656E-2</v>
      </c>
      <c r="X7" s="78">
        <f t="shared" si="0"/>
        <v>7.5809786354238462E-2</v>
      </c>
      <c r="Y7" s="78">
        <f t="shared" si="0"/>
        <v>7.9944865609924184E-2</v>
      </c>
      <c r="Z7" s="78">
        <f t="shared" si="0"/>
        <v>0.10682288077188144</v>
      </c>
      <c r="AA7" s="78">
        <f t="shared" si="0"/>
        <v>0.15024121295658166</v>
      </c>
    </row>
    <row r="8" spans="1:27" x14ac:dyDescent="0.3">
      <c r="A8" s="116">
        <v>33055</v>
      </c>
      <c r="B8" s="77">
        <f t="shared" si="1"/>
        <v>145000</v>
      </c>
      <c r="C8" s="230">
        <v>26000</v>
      </c>
      <c r="D8" s="231"/>
      <c r="E8" s="4">
        <v>14100</v>
      </c>
      <c r="F8" s="4">
        <v>7400</v>
      </c>
      <c r="G8" s="4">
        <v>8500</v>
      </c>
      <c r="H8" s="4">
        <v>18900</v>
      </c>
      <c r="I8" s="4">
        <v>2000</v>
      </c>
      <c r="J8" s="4">
        <v>8200</v>
      </c>
      <c r="K8" s="4">
        <v>10900</v>
      </c>
      <c r="L8" s="4">
        <v>11100</v>
      </c>
      <c r="M8" s="4">
        <v>15400</v>
      </c>
      <c r="N8" s="9">
        <v>22500</v>
      </c>
      <c r="O8" s="69"/>
      <c r="P8" s="232">
        <f t="shared" si="2"/>
        <v>0.1793103448275862</v>
      </c>
      <c r="Q8" s="231">
        <f t="shared" si="0"/>
        <v>0</v>
      </c>
      <c r="R8" s="78">
        <f t="shared" si="0"/>
        <v>9.7241379310344822E-2</v>
      </c>
      <c r="S8" s="78">
        <f t="shared" si="0"/>
        <v>5.1034482758620693E-2</v>
      </c>
      <c r="T8" s="78">
        <f t="shared" si="0"/>
        <v>5.8620689655172413E-2</v>
      </c>
      <c r="U8" s="78">
        <f t="shared" si="0"/>
        <v>0.13034482758620689</v>
      </c>
      <c r="V8" s="78">
        <f t="shared" si="0"/>
        <v>1.3793103448275862E-2</v>
      </c>
      <c r="W8" s="78">
        <f t="shared" si="0"/>
        <v>5.6551724137931032E-2</v>
      </c>
      <c r="X8" s="78">
        <f t="shared" si="0"/>
        <v>7.5172413793103451E-2</v>
      </c>
      <c r="Y8" s="78">
        <f t="shared" si="0"/>
        <v>7.6551724137931029E-2</v>
      </c>
      <c r="Z8" s="78">
        <f t="shared" si="0"/>
        <v>0.10620689655172413</v>
      </c>
      <c r="AA8" s="78">
        <f t="shared" si="0"/>
        <v>0.15517241379310345</v>
      </c>
    </row>
    <row r="9" spans="1:27" x14ac:dyDescent="0.3">
      <c r="A9" s="116">
        <v>33086</v>
      </c>
      <c r="B9" s="77">
        <f t="shared" si="1"/>
        <v>147800</v>
      </c>
      <c r="C9" s="230">
        <v>26300</v>
      </c>
      <c r="D9" s="231"/>
      <c r="E9" s="4">
        <v>14700</v>
      </c>
      <c r="F9" s="4">
        <v>7700</v>
      </c>
      <c r="G9" s="4">
        <v>8600</v>
      </c>
      <c r="H9" s="4">
        <v>19400</v>
      </c>
      <c r="I9" s="4">
        <v>2000</v>
      </c>
      <c r="J9" s="4">
        <v>8400</v>
      </c>
      <c r="K9" s="4">
        <v>11300</v>
      </c>
      <c r="L9" s="4">
        <v>11400</v>
      </c>
      <c r="M9" s="4">
        <v>15799.999999999998</v>
      </c>
      <c r="N9" s="9">
        <v>22200</v>
      </c>
      <c r="O9" s="69"/>
      <c r="P9" s="232">
        <f t="shared" si="2"/>
        <v>0.17794316644113667</v>
      </c>
      <c r="Q9" s="231">
        <f t="shared" si="0"/>
        <v>0</v>
      </c>
      <c r="R9" s="78">
        <f t="shared" si="0"/>
        <v>9.9458728010825434E-2</v>
      </c>
      <c r="S9" s="78">
        <f t="shared" si="0"/>
        <v>5.2097428958051424E-2</v>
      </c>
      <c r="T9" s="78">
        <f t="shared" si="0"/>
        <v>5.8186738836265225E-2</v>
      </c>
      <c r="U9" s="78">
        <f t="shared" si="0"/>
        <v>0.13125845737483086</v>
      </c>
      <c r="V9" s="78">
        <f t="shared" si="0"/>
        <v>1.3531799729364006E-2</v>
      </c>
      <c r="W9" s="78">
        <f t="shared" si="0"/>
        <v>5.6833558863328824E-2</v>
      </c>
      <c r="X9" s="78">
        <f t="shared" si="0"/>
        <v>7.6454668470906637E-2</v>
      </c>
      <c r="Y9" s="78">
        <f t="shared" si="0"/>
        <v>7.7131258457374827E-2</v>
      </c>
      <c r="Z9" s="78">
        <f t="shared" si="0"/>
        <v>0.10690121786197564</v>
      </c>
      <c r="AA9" s="78">
        <f t="shared" si="0"/>
        <v>0.15020297699594046</v>
      </c>
    </row>
    <row r="10" spans="1:27" x14ac:dyDescent="0.3">
      <c r="A10" s="116">
        <v>33117</v>
      </c>
      <c r="B10" s="77">
        <f t="shared" si="1"/>
        <v>147600</v>
      </c>
      <c r="C10" s="230">
        <v>26400</v>
      </c>
      <c r="D10" s="231"/>
      <c r="E10" s="4">
        <v>14700</v>
      </c>
      <c r="F10" s="4">
        <v>7700</v>
      </c>
      <c r="G10" s="4">
        <v>8700</v>
      </c>
      <c r="H10" s="4">
        <v>19400</v>
      </c>
      <c r="I10" s="4">
        <v>2000</v>
      </c>
      <c r="J10" s="4">
        <v>8300</v>
      </c>
      <c r="K10" s="4">
        <v>11400</v>
      </c>
      <c r="L10" s="4">
        <v>11100</v>
      </c>
      <c r="M10" s="4">
        <v>15900</v>
      </c>
      <c r="N10" s="9">
        <v>22000</v>
      </c>
      <c r="O10" s="69"/>
      <c r="P10" s="232">
        <f t="shared" si="2"/>
        <v>0.17886178861788618</v>
      </c>
      <c r="Q10" s="231">
        <f t="shared" si="0"/>
        <v>0</v>
      </c>
      <c r="R10" s="78">
        <f t="shared" si="0"/>
        <v>9.959349593495935E-2</v>
      </c>
      <c r="S10" s="78">
        <f t="shared" si="0"/>
        <v>5.2168021680216801E-2</v>
      </c>
      <c r="T10" s="78">
        <f t="shared" si="0"/>
        <v>5.894308943089431E-2</v>
      </c>
      <c r="U10" s="78">
        <f t="shared" si="0"/>
        <v>0.13143631436314362</v>
      </c>
      <c r="V10" s="78">
        <f t="shared" si="0"/>
        <v>1.3550135501355014E-2</v>
      </c>
      <c r="W10" s="78">
        <f t="shared" si="0"/>
        <v>5.6233062330623307E-2</v>
      </c>
      <c r="X10" s="78">
        <f t="shared" si="0"/>
        <v>7.7235772357723581E-2</v>
      </c>
      <c r="Y10" s="78">
        <f t="shared" si="0"/>
        <v>7.5203252032520332E-2</v>
      </c>
      <c r="Z10" s="78">
        <f t="shared" si="0"/>
        <v>0.10772357723577236</v>
      </c>
      <c r="AA10" s="78">
        <f t="shared" si="0"/>
        <v>0.14905149051490515</v>
      </c>
    </row>
    <row r="11" spans="1:27" x14ac:dyDescent="0.3">
      <c r="A11" s="116">
        <v>33147</v>
      </c>
      <c r="B11" s="77">
        <f t="shared" si="1"/>
        <v>149100</v>
      </c>
      <c r="C11" s="230">
        <v>26800</v>
      </c>
      <c r="D11" s="231"/>
      <c r="E11" s="4">
        <v>15100</v>
      </c>
      <c r="F11" s="4">
        <v>7600</v>
      </c>
      <c r="G11" s="4">
        <v>8600</v>
      </c>
      <c r="H11" s="4">
        <v>19600</v>
      </c>
      <c r="I11" s="4">
        <v>2000</v>
      </c>
      <c r="J11" s="4">
        <v>8400</v>
      </c>
      <c r="K11" s="4">
        <v>11400</v>
      </c>
      <c r="L11" s="4">
        <v>10700</v>
      </c>
      <c r="M11" s="4">
        <v>16200</v>
      </c>
      <c r="N11" s="9">
        <v>22700</v>
      </c>
      <c r="O11" s="69"/>
      <c r="P11" s="232">
        <f t="shared" si="2"/>
        <v>0.17974513749161636</v>
      </c>
      <c r="Q11" s="231">
        <f t="shared" si="0"/>
        <v>0</v>
      </c>
      <c r="R11" s="78">
        <f t="shared" si="0"/>
        <v>0.10127431254191818</v>
      </c>
      <c r="S11" s="78">
        <f t="shared" si="0"/>
        <v>5.0972501676727032E-2</v>
      </c>
      <c r="T11" s="78">
        <f t="shared" si="0"/>
        <v>5.7679409792085849E-2</v>
      </c>
      <c r="U11" s="78">
        <f t="shared" si="0"/>
        <v>0.13145539906103287</v>
      </c>
      <c r="V11" s="78">
        <f t="shared" si="0"/>
        <v>1.341381623071764E-2</v>
      </c>
      <c r="W11" s="78">
        <f t="shared" si="0"/>
        <v>5.6338028169014086E-2</v>
      </c>
      <c r="X11" s="78">
        <f t="shared" si="0"/>
        <v>7.6458752515090544E-2</v>
      </c>
      <c r="Y11" s="78">
        <f t="shared" si="0"/>
        <v>7.1763916834339372E-2</v>
      </c>
      <c r="Z11" s="78">
        <f t="shared" si="0"/>
        <v>0.10865191146881288</v>
      </c>
      <c r="AA11" s="78">
        <f t="shared" si="0"/>
        <v>0.15224681421864519</v>
      </c>
    </row>
    <row r="12" spans="1:27" x14ac:dyDescent="0.3">
      <c r="A12" s="116">
        <v>33178</v>
      </c>
      <c r="B12" s="77">
        <f t="shared" si="1"/>
        <v>149700</v>
      </c>
      <c r="C12" s="230">
        <v>27000</v>
      </c>
      <c r="D12" s="231"/>
      <c r="E12" s="4">
        <v>15200</v>
      </c>
      <c r="F12" s="4">
        <v>7600</v>
      </c>
      <c r="G12" s="4">
        <v>8400</v>
      </c>
      <c r="H12" s="4">
        <v>19800</v>
      </c>
      <c r="I12" s="4">
        <v>2000</v>
      </c>
      <c r="J12" s="4">
        <v>8500</v>
      </c>
      <c r="K12" s="4">
        <v>11500</v>
      </c>
      <c r="L12" s="4">
        <v>10800</v>
      </c>
      <c r="M12" s="4">
        <v>16100</v>
      </c>
      <c r="N12" s="9">
        <v>22800</v>
      </c>
      <c r="O12" s="69"/>
      <c r="P12" s="232">
        <f t="shared" si="2"/>
        <v>0.18036072144288579</v>
      </c>
      <c r="Q12" s="231">
        <f t="shared" si="0"/>
        <v>0</v>
      </c>
      <c r="R12" s="78">
        <f t="shared" si="0"/>
        <v>0.10153640614562458</v>
      </c>
      <c r="S12" s="78">
        <f t="shared" si="0"/>
        <v>5.0768203072812289E-2</v>
      </c>
      <c r="T12" s="78">
        <f t="shared" si="0"/>
        <v>5.6112224448897796E-2</v>
      </c>
      <c r="U12" s="78">
        <f t="shared" si="0"/>
        <v>0.13226452905811623</v>
      </c>
      <c r="V12" s="78">
        <f t="shared" si="0"/>
        <v>1.3360053440213761E-2</v>
      </c>
      <c r="W12" s="78">
        <f t="shared" si="0"/>
        <v>5.678022712090848E-2</v>
      </c>
      <c r="X12" s="78">
        <f t="shared" si="0"/>
        <v>7.6820307281229128E-2</v>
      </c>
      <c r="Y12" s="78">
        <f t="shared" si="0"/>
        <v>7.2144288577154311E-2</v>
      </c>
      <c r="Z12" s="78">
        <f t="shared" si="0"/>
        <v>0.10754843019372078</v>
      </c>
      <c r="AA12" s="78">
        <f t="shared" si="0"/>
        <v>0.15230460921843689</v>
      </c>
    </row>
    <row r="13" spans="1:27" x14ac:dyDescent="0.3">
      <c r="A13" s="116">
        <v>33208</v>
      </c>
      <c r="B13" s="77">
        <f t="shared" si="1"/>
        <v>149900</v>
      </c>
      <c r="C13" s="230">
        <v>27000</v>
      </c>
      <c r="D13" s="231"/>
      <c r="E13" s="4">
        <v>14900</v>
      </c>
      <c r="F13" s="4">
        <v>7700</v>
      </c>
      <c r="G13" s="4">
        <v>8400</v>
      </c>
      <c r="H13" s="4">
        <v>20300</v>
      </c>
      <c r="I13" s="4">
        <v>2000</v>
      </c>
      <c r="J13" s="4">
        <v>8500</v>
      </c>
      <c r="K13" s="4">
        <v>11600</v>
      </c>
      <c r="L13" s="4">
        <v>10800</v>
      </c>
      <c r="M13" s="4">
        <v>16000</v>
      </c>
      <c r="N13" s="9">
        <v>22700</v>
      </c>
      <c r="O13" s="69"/>
      <c r="P13" s="232">
        <f t="shared" si="2"/>
        <v>0.18012008005336891</v>
      </c>
      <c r="Q13" s="231">
        <f t="shared" si="0"/>
        <v>0</v>
      </c>
      <c r="R13" s="78">
        <f t="shared" si="0"/>
        <v>9.939959973315543E-2</v>
      </c>
      <c r="S13" s="78">
        <f t="shared" si="0"/>
        <v>5.1367578385590397E-2</v>
      </c>
      <c r="T13" s="78">
        <f t="shared" si="0"/>
        <v>5.6037358238825885E-2</v>
      </c>
      <c r="U13" s="78">
        <f t="shared" si="0"/>
        <v>0.13542361574382922</v>
      </c>
      <c r="V13" s="78">
        <f t="shared" si="0"/>
        <v>1.33422281521014E-2</v>
      </c>
      <c r="W13" s="78">
        <f t="shared" si="0"/>
        <v>5.6704469646430951E-2</v>
      </c>
      <c r="X13" s="78">
        <f t="shared" si="0"/>
        <v>7.7384923282188128E-2</v>
      </c>
      <c r="Y13" s="78">
        <f t="shared" si="0"/>
        <v>7.2048032021347561E-2</v>
      </c>
      <c r="Z13" s="78">
        <f t="shared" si="0"/>
        <v>0.1067378252168112</v>
      </c>
      <c r="AA13" s="78">
        <f t="shared" si="0"/>
        <v>0.15143428952635091</v>
      </c>
    </row>
    <row r="14" spans="1:27" x14ac:dyDescent="0.3">
      <c r="A14" s="116">
        <v>33239</v>
      </c>
      <c r="B14" s="77">
        <f t="shared" si="1"/>
        <v>146500</v>
      </c>
      <c r="C14" s="230">
        <v>25700</v>
      </c>
      <c r="D14" s="231"/>
      <c r="E14" s="4">
        <v>14500</v>
      </c>
      <c r="F14" s="4">
        <v>7500</v>
      </c>
      <c r="G14" s="4">
        <v>8300</v>
      </c>
      <c r="H14" s="4">
        <v>19500</v>
      </c>
      <c r="I14" s="4">
        <v>2100</v>
      </c>
      <c r="J14" s="4">
        <v>8200</v>
      </c>
      <c r="K14" s="4">
        <v>11600</v>
      </c>
      <c r="L14" s="4">
        <v>10800</v>
      </c>
      <c r="M14" s="4">
        <v>16200</v>
      </c>
      <c r="N14" s="9">
        <v>22100</v>
      </c>
      <c r="O14" s="69"/>
      <c r="P14" s="232">
        <f t="shared" si="2"/>
        <v>0.17542662116040955</v>
      </c>
      <c r="Q14" s="231">
        <f t="shared" si="0"/>
        <v>0</v>
      </c>
      <c r="R14" s="78">
        <f t="shared" si="0"/>
        <v>9.8976109215017066E-2</v>
      </c>
      <c r="S14" s="78">
        <f t="shared" si="0"/>
        <v>5.1194539249146756E-2</v>
      </c>
      <c r="T14" s="78">
        <f t="shared" si="0"/>
        <v>5.665529010238908E-2</v>
      </c>
      <c r="U14" s="78">
        <f t="shared" si="0"/>
        <v>0.13310580204778158</v>
      </c>
      <c r="V14" s="78">
        <f t="shared" si="0"/>
        <v>1.4334470989761093E-2</v>
      </c>
      <c r="W14" s="78">
        <f t="shared" si="0"/>
        <v>5.597269624573379E-2</v>
      </c>
      <c r="X14" s="78">
        <f t="shared" si="0"/>
        <v>7.9180887372013647E-2</v>
      </c>
      <c r="Y14" s="78">
        <f t="shared" si="0"/>
        <v>7.3720136518771337E-2</v>
      </c>
      <c r="Z14" s="78">
        <f t="shared" si="0"/>
        <v>0.110580204778157</v>
      </c>
      <c r="AA14" s="78">
        <f t="shared" si="0"/>
        <v>0.15085324232081912</v>
      </c>
    </row>
    <row r="15" spans="1:27" x14ac:dyDescent="0.3">
      <c r="A15" s="116">
        <v>33270</v>
      </c>
      <c r="B15" s="77">
        <f t="shared" si="1"/>
        <v>146400</v>
      </c>
      <c r="C15" s="230">
        <v>25500</v>
      </c>
      <c r="D15" s="231"/>
      <c r="E15" s="4">
        <v>14600</v>
      </c>
      <c r="F15" s="4">
        <v>7400</v>
      </c>
      <c r="G15" s="4">
        <v>8200</v>
      </c>
      <c r="H15" s="4">
        <v>19000</v>
      </c>
      <c r="I15" s="4">
        <v>2100</v>
      </c>
      <c r="J15" s="4">
        <v>8200</v>
      </c>
      <c r="K15" s="4">
        <v>11600</v>
      </c>
      <c r="L15" s="4">
        <v>11100</v>
      </c>
      <c r="M15" s="4">
        <v>16300</v>
      </c>
      <c r="N15" s="9">
        <v>22400</v>
      </c>
      <c r="O15" s="69"/>
      <c r="P15" s="232">
        <f t="shared" si="2"/>
        <v>0.17418032786885246</v>
      </c>
      <c r="Q15" s="231">
        <f t="shared" si="0"/>
        <v>0</v>
      </c>
      <c r="R15" s="78">
        <f t="shared" si="0"/>
        <v>9.9726775956284153E-2</v>
      </c>
      <c r="S15" s="78">
        <f t="shared" si="0"/>
        <v>5.0546448087431695E-2</v>
      </c>
      <c r="T15" s="78">
        <f t="shared" si="0"/>
        <v>5.6010928961748634E-2</v>
      </c>
      <c r="U15" s="78">
        <f t="shared" si="0"/>
        <v>0.12978142076502733</v>
      </c>
      <c r="V15" s="78">
        <f t="shared" si="0"/>
        <v>1.4344262295081968E-2</v>
      </c>
      <c r="W15" s="78">
        <f t="shared" si="0"/>
        <v>5.6010928961748634E-2</v>
      </c>
      <c r="X15" s="78">
        <f t="shared" si="0"/>
        <v>7.9234972677595633E-2</v>
      </c>
      <c r="Y15" s="78">
        <f t="shared" si="0"/>
        <v>7.5819672131147542E-2</v>
      </c>
      <c r="Z15" s="78">
        <f t="shared" si="0"/>
        <v>0.11133879781420765</v>
      </c>
      <c r="AA15" s="78">
        <f t="shared" si="0"/>
        <v>0.15300546448087432</v>
      </c>
    </row>
    <row r="16" spans="1:27" x14ac:dyDescent="0.3">
      <c r="A16" s="116">
        <v>33298</v>
      </c>
      <c r="B16" s="77">
        <f t="shared" si="1"/>
        <v>148400</v>
      </c>
      <c r="C16" s="230">
        <v>25800</v>
      </c>
      <c r="D16" s="231"/>
      <c r="E16" s="4">
        <v>14800</v>
      </c>
      <c r="F16" s="4">
        <v>7600</v>
      </c>
      <c r="G16" s="4">
        <v>8400</v>
      </c>
      <c r="H16" s="4">
        <v>19600</v>
      </c>
      <c r="I16" s="4">
        <v>2100</v>
      </c>
      <c r="J16" s="4">
        <v>8200</v>
      </c>
      <c r="K16" s="4">
        <v>11700</v>
      </c>
      <c r="L16" s="4">
        <v>11200</v>
      </c>
      <c r="M16" s="4">
        <v>16400</v>
      </c>
      <c r="N16" s="9">
        <v>22600</v>
      </c>
      <c r="O16" s="69"/>
      <c r="P16" s="232">
        <f t="shared" si="2"/>
        <v>0.1738544474393531</v>
      </c>
      <c r="Q16" s="231">
        <f t="shared" si="0"/>
        <v>0</v>
      </c>
      <c r="R16" s="78">
        <f t="shared" si="0"/>
        <v>9.9730458221024262E-2</v>
      </c>
      <c r="S16" s="78">
        <f t="shared" si="0"/>
        <v>5.1212938005390833E-2</v>
      </c>
      <c r="T16" s="78">
        <f t="shared" si="0"/>
        <v>5.6603773584905662E-2</v>
      </c>
      <c r="U16" s="78">
        <f t="shared" si="0"/>
        <v>0.13207547169811321</v>
      </c>
      <c r="V16" s="78">
        <f t="shared" si="0"/>
        <v>1.4150943396226415E-2</v>
      </c>
      <c r="W16" s="78">
        <f t="shared" si="0"/>
        <v>5.5256064690026953E-2</v>
      </c>
      <c r="X16" s="78">
        <f t="shared" si="0"/>
        <v>7.8840970350404313E-2</v>
      </c>
      <c r="Y16" s="78">
        <f t="shared" si="0"/>
        <v>7.5471698113207544E-2</v>
      </c>
      <c r="Z16" s="78">
        <f t="shared" si="0"/>
        <v>0.11051212938005391</v>
      </c>
      <c r="AA16" s="78">
        <f t="shared" si="0"/>
        <v>0.15229110512129379</v>
      </c>
    </row>
    <row r="17" spans="1:27" x14ac:dyDescent="0.3">
      <c r="A17" s="116">
        <v>33329</v>
      </c>
      <c r="B17" s="77">
        <f t="shared" si="1"/>
        <v>151900</v>
      </c>
      <c r="C17" s="230">
        <v>26300</v>
      </c>
      <c r="D17" s="231"/>
      <c r="E17" s="4">
        <v>14900</v>
      </c>
      <c r="F17" s="4">
        <v>7600</v>
      </c>
      <c r="G17" s="4">
        <v>8700</v>
      </c>
      <c r="H17" s="4">
        <v>19800</v>
      </c>
      <c r="I17" s="4">
        <v>2100</v>
      </c>
      <c r="J17" s="4">
        <v>8400</v>
      </c>
      <c r="K17" s="4">
        <v>11900</v>
      </c>
      <c r="L17" s="4">
        <v>12000</v>
      </c>
      <c r="M17" s="4">
        <v>17300</v>
      </c>
      <c r="N17" s="9">
        <v>22900</v>
      </c>
      <c r="O17" s="69"/>
      <c r="P17" s="232">
        <f t="shared" si="2"/>
        <v>0.17314022383146807</v>
      </c>
      <c r="Q17" s="231">
        <f t="shared" si="0"/>
        <v>0</v>
      </c>
      <c r="R17" s="78">
        <f t="shared" si="0"/>
        <v>9.8090849242922981E-2</v>
      </c>
      <c r="S17" s="78">
        <f t="shared" si="0"/>
        <v>5.0032916392363395E-2</v>
      </c>
      <c r="T17" s="78">
        <f t="shared" si="0"/>
        <v>5.7274522712310733E-2</v>
      </c>
      <c r="U17" s="78">
        <f t="shared" si="0"/>
        <v>0.130348913759052</v>
      </c>
      <c r="V17" s="78">
        <f t="shared" si="0"/>
        <v>1.3824884792626729E-2</v>
      </c>
      <c r="W17" s="78">
        <f t="shared" si="0"/>
        <v>5.5299539170506916E-2</v>
      </c>
      <c r="X17" s="78">
        <f t="shared" si="0"/>
        <v>7.8341013824884786E-2</v>
      </c>
      <c r="Y17" s="78">
        <f t="shared" si="0"/>
        <v>7.8999341672152737E-2</v>
      </c>
      <c r="Z17" s="78">
        <f t="shared" si="0"/>
        <v>0.11389071757735353</v>
      </c>
      <c r="AA17" s="78">
        <f t="shared" si="0"/>
        <v>0.15075707702435814</v>
      </c>
    </row>
    <row r="18" spans="1:27" x14ac:dyDescent="0.3">
      <c r="A18" s="116">
        <v>33359</v>
      </c>
      <c r="B18" s="77">
        <f t="shared" si="1"/>
        <v>153700</v>
      </c>
      <c r="C18" s="230">
        <v>26700</v>
      </c>
      <c r="D18" s="231"/>
      <c r="E18" s="4">
        <v>15400</v>
      </c>
      <c r="F18" s="4">
        <v>7600</v>
      </c>
      <c r="G18" s="4">
        <v>8800</v>
      </c>
      <c r="H18" s="4">
        <v>19800</v>
      </c>
      <c r="I18" s="4">
        <v>2100</v>
      </c>
      <c r="J18" s="4">
        <v>8400</v>
      </c>
      <c r="K18" s="4">
        <v>12100</v>
      </c>
      <c r="L18" s="4">
        <v>12400</v>
      </c>
      <c r="M18" s="4">
        <v>17400</v>
      </c>
      <c r="N18" s="9">
        <v>23000</v>
      </c>
      <c r="O18" s="69"/>
      <c r="P18" s="232">
        <f t="shared" si="2"/>
        <v>0.17371502927781393</v>
      </c>
      <c r="Q18" s="231">
        <f t="shared" si="0"/>
        <v>0</v>
      </c>
      <c r="R18" s="78">
        <f t="shared" si="0"/>
        <v>0.10019518542615485</v>
      </c>
      <c r="S18" s="78">
        <f t="shared" si="0"/>
        <v>4.9446974625894598E-2</v>
      </c>
      <c r="T18" s="78">
        <f t="shared" si="0"/>
        <v>5.7254391672088484E-2</v>
      </c>
      <c r="U18" s="78">
        <f t="shared" si="0"/>
        <v>0.12882238126219908</v>
      </c>
      <c r="V18" s="78">
        <f t="shared" si="0"/>
        <v>1.3662979830839297E-2</v>
      </c>
      <c r="W18" s="78">
        <f t="shared" si="0"/>
        <v>5.4651919323357188E-2</v>
      </c>
      <c r="X18" s="78">
        <f t="shared" si="0"/>
        <v>7.8724788549121669E-2</v>
      </c>
      <c r="Y18" s="78">
        <f t="shared" si="0"/>
        <v>8.0676642810670135E-2</v>
      </c>
      <c r="Z18" s="78">
        <f t="shared" si="0"/>
        <v>0.11320754716981132</v>
      </c>
      <c r="AA18" s="78">
        <f t="shared" si="0"/>
        <v>0.14964216005204944</v>
      </c>
    </row>
    <row r="19" spans="1:27" x14ac:dyDescent="0.3">
      <c r="A19" s="116">
        <v>33390</v>
      </c>
      <c r="B19" s="77">
        <f t="shared" si="1"/>
        <v>153500</v>
      </c>
      <c r="C19" s="230">
        <v>27000</v>
      </c>
      <c r="D19" s="231"/>
      <c r="E19" s="4">
        <v>15300</v>
      </c>
      <c r="F19" s="4">
        <v>7700</v>
      </c>
      <c r="G19" s="4">
        <v>8700</v>
      </c>
      <c r="H19" s="4">
        <v>19900</v>
      </c>
      <c r="I19" s="4">
        <v>2100</v>
      </c>
      <c r="J19" s="4">
        <v>8500</v>
      </c>
      <c r="K19" s="4">
        <v>12300</v>
      </c>
      <c r="L19" s="4">
        <v>12400</v>
      </c>
      <c r="M19" s="4">
        <v>17100</v>
      </c>
      <c r="N19" s="9">
        <v>22500</v>
      </c>
      <c r="O19" s="69"/>
      <c r="P19" s="232">
        <f t="shared" si="2"/>
        <v>0.1758957654723127</v>
      </c>
      <c r="Q19" s="231">
        <f t="shared" si="0"/>
        <v>0</v>
      </c>
      <c r="R19" s="78">
        <f t="shared" si="0"/>
        <v>9.9674267100977196E-2</v>
      </c>
      <c r="S19" s="78">
        <f t="shared" si="0"/>
        <v>5.0162866449511401E-2</v>
      </c>
      <c r="T19" s="78">
        <f t="shared" si="0"/>
        <v>5.667752442996743E-2</v>
      </c>
      <c r="U19" s="78">
        <f t="shared" si="0"/>
        <v>0.12964169381107493</v>
      </c>
      <c r="V19" s="78">
        <f t="shared" si="0"/>
        <v>1.3680781758957655E-2</v>
      </c>
      <c r="W19" s="78">
        <f t="shared" si="0"/>
        <v>5.5374592833876218E-2</v>
      </c>
      <c r="X19" s="78">
        <f t="shared" si="0"/>
        <v>8.0130293159609123E-2</v>
      </c>
      <c r="Y19" s="78">
        <f t="shared" si="0"/>
        <v>8.0781758957654728E-2</v>
      </c>
      <c r="Z19" s="78">
        <f t="shared" si="0"/>
        <v>0.11140065146579804</v>
      </c>
      <c r="AA19" s="78">
        <f t="shared" si="0"/>
        <v>0.1465798045602606</v>
      </c>
    </row>
    <row r="20" spans="1:27" x14ac:dyDescent="0.3">
      <c r="A20" s="116">
        <v>33420</v>
      </c>
      <c r="B20" s="77">
        <f t="shared" si="1"/>
        <v>151200</v>
      </c>
      <c r="C20" s="230">
        <v>26600</v>
      </c>
      <c r="D20" s="231"/>
      <c r="E20" s="4">
        <v>14900</v>
      </c>
      <c r="F20" s="4">
        <v>7400</v>
      </c>
      <c r="G20" s="4">
        <v>8400</v>
      </c>
      <c r="H20" s="4">
        <v>19700</v>
      </c>
      <c r="I20" s="4">
        <v>2100</v>
      </c>
      <c r="J20" s="4">
        <v>8400</v>
      </c>
      <c r="K20" s="4">
        <v>12000</v>
      </c>
      <c r="L20" s="4">
        <v>12000</v>
      </c>
      <c r="M20" s="4">
        <v>16900</v>
      </c>
      <c r="N20" s="9">
        <v>22800</v>
      </c>
      <c r="O20" s="69"/>
      <c r="P20" s="232">
        <f t="shared" si="2"/>
        <v>0.17592592592592593</v>
      </c>
      <c r="Q20" s="231">
        <f t="shared" si="0"/>
        <v>0</v>
      </c>
      <c r="R20" s="78">
        <f t="shared" si="0"/>
        <v>9.8544973544973546E-2</v>
      </c>
      <c r="S20" s="78">
        <f t="shared" si="0"/>
        <v>4.8941798941798939E-2</v>
      </c>
      <c r="T20" s="78">
        <f t="shared" si="0"/>
        <v>5.5555555555555552E-2</v>
      </c>
      <c r="U20" s="78">
        <f t="shared" si="0"/>
        <v>0.13029100529100529</v>
      </c>
      <c r="V20" s="78">
        <f t="shared" si="0"/>
        <v>1.3888888888888888E-2</v>
      </c>
      <c r="W20" s="78">
        <f t="shared" si="0"/>
        <v>5.5555555555555552E-2</v>
      </c>
      <c r="X20" s="78">
        <f t="shared" si="0"/>
        <v>7.9365079365079361E-2</v>
      </c>
      <c r="Y20" s="78">
        <f t="shared" si="0"/>
        <v>7.9365079365079361E-2</v>
      </c>
      <c r="Z20" s="78">
        <f t="shared" si="0"/>
        <v>0.11177248677248677</v>
      </c>
      <c r="AA20" s="78">
        <f t="shared" si="0"/>
        <v>0.15079365079365079</v>
      </c>
    </row>
    <row r="21" spans="1:27" x14ac:dyDescent="0.3">
      <c r="A21" s="116">
        <v>33451</v>
      </c>
      <c r="B21" s="77">
        <f t="shared" si="1"/>
        <v>151700</v>
      </c>
      <c r="C21" s="230">
        <v>26900</v>
      </c>
      <c r="D21" s="231"/>
      <c r="E21" s="4">
        <v>14900</v>
      </c>
      <c r="F21" s="4">
        <v>7500</v>
      </c>
      <c r="G21" s="4">
        <v>8300</v>
      </c>
      <c r="H21" s="4">
        <v>19900</v>
      </c>
      <c r="I21" s="4">
        <v>2100</v>
      </c>
      <c r="J21" s="4">
        <v>8300</v>
      </c>
      <c r="K21" s="4">
        <v>12400</v>
      </c>
      <c r="L21" s="4">
        <v>12000</v>
      </c>
      <c r="M21" s="4">
        <v>17100</v>
      </c>
      <c r="N21" s="9">
        <v>22300</v>
      </c>
      <c r="O21" s="69"/>
      <c r="P21" s="232">
        <f t="shared" si="2"/>
        <v>0.17732366512854317</v>
      </c>
      <c r="Q21" s="231">
        <f t="shared" si="0"/>
        <v>0</v>
      </c>
      <c r="R21" s="78">
        <f t="shared" si="0"/>
        <v>9.8220171390903097E-2</v>
      </c>
      <c r="S21" s="78">
        <f t="shared" si="0"/>
        <v>4.9439683586025046E-2</v>
      </c>
      <c r="T21" s="78">
        <f t="shared" si="0"/>
        <v>5.4713249835201053E-2</v>
      </c>
      <c r="U21" s="78">
        <f t="shared" si="0"/>
        <v>0.13117996044825314</v>
      </c>
      <c r="V21" s="78">
        <f t="shared" si="0"/>
        <v>1.3843111404087014E-2</v>
      </c>
      <c r="W21" s="78">
        <f t="shared" si="0"/>
        <v>5.4713249835201053E-2</v>
      </c>
      <c r="X21" s="78">
        <f t="shared" si="0"/>
        <v>8.1740276862228081E-2</v>
      </c>
      <c r="Y21" s="78">
        <f t="shared" si="0"/>
        <v>7.9103493737640085E-2</v>
      </c>
      <c r="Z21" s="78">
        <f t="shared" si="0"/>
        <v>0.11272247857613711</v>
      </c>
      <c r="AA21" s="78">
        <f t="shared" si="0"/>
        <v>0.14700065919578115</v>
      </c>
    </row>
    <row r="22" spans="1:27" x14ac:dyDescent="0.3">
      <c r="A22" s="116">
        <v>33482</v>
      </c>
      <c r="B22" s="77">
        <f t="shared" si="1"/>
        <v>152100</v>
      </c>
      <c r="C22" s="230">
        <v>26900</v>
      </c>
      <c r="D22" s="231"/>
      <c r="E22" s="4">
        <v>15000</v>
      </c>
      <c r="F22" s="4">
        <v>7400</v>
      </c>
      <c r="G22" s="4">
        <v>8200</v>
      </c>
      <c r="H22" s="4">
        <v>20100</v>
      </c>
      <c r="I22" s="4">
        <v>2100</v>
      </c>
      <c r="J22" s="4">
        <v>8400</v>
      </c>
      <c r="K22" s="4">
        <v>12500</v>
      </c>
      <c r="L22" s="4">
        <v>11600</v>
      </c>
      <c r="M22" s="4">
        <v>17500</v>
      </c>
      <c r="N22" s="9">
        <v>22400</v>
      </c>
      <c r="O22" s="69"/>
      <c r="P22" s="232">
        <f>C22/$B22</f>
        <v>0.17685733070348456</v>
      </c>
      <c r="Q22" s="231">
        <f t="shared" si="0"/>
        <v>0</v>
      </c>
      <c r="R22" s="78">
        <f t="shared" si="0"/>
        <v>9.8619329388560162E-2</v>
      </c>
      <c r="S22" s="78">
        <f t="shared" si="0"/>
        <v>4.8652202498356348E-2</v>
      </c>
      <c r="T22" s="78">
        <f t="shared" si="0"/>
        <v>5.391190006574622E-2</v>
      </c>
      <c r="U22" s="78">
        <f t="shared" si="0"/>
        <v>0.13214990138067062</v>
      </c>
      <c r="V22" s="78">
        <f t="shared" si="0"/>
        <v>1.3806706114398421E-2</v>
      </c>
      <c r="W22" s="78">
        <f t="shared" si="0"/>
        <v>5.5226824457593686E-2</v>
      </c>
      <c r="X22" s="78">
        <f t="shared" si="0"/>
        <v>8.2182774490466792E-2</v>
      </c>
      <c r="Y22" s="78">
        <f t="shared" si="0"/>
        <v>7.6265614727153194E-2</v>
      </c>
      <c r="Z22" s="78">
        <f t="shared" si="0"/>
        <v>0.11505588428665352</v>
      </c>
      <c r="AA22" s="78">
        <f t="shared" si="0"/>
        <v>0.1472715318869165</v>
      </c>
    </row>
    <row r="23" spans="1:27" x14ac:dyDescent="0.3">
      <c r="A23" s="116">
        <v>33512</v>
      </c>
      <c r="B23" s="77">
        <f t="shared" si="1"/>
        <v>151500</v>
      </c>
      <c r="C23" s="230">
        <v>26000</v>
      </c>
      <c r="D23" s="231"/>
      <c r="E23" s="4">
        <v>15400</v>
      </c>
      <c r="F23" s="4">
        <v>7400</v>
      </c>
      <c r="G23" s="4">
        <v>8300</v>
      </c>
      <c r="H23" s="4">
        <v>20100</v>
      </c>
      <c r="I23" s="4">
        <v>2100</v>
      </c>
      <c r="J23" s="4">
        <v>8300</v>
      </c>
      <c r="K23" s="4">
        <v>12600</v>
      </c>
      <c r="L23" s="4">
        <v>11400</v>
      </c>
      <c r="M23" s="4">
        <v>17300</v>
      </c>
      <c r="N23" s="9">
        <v>22600</v>
      </c>
      <c r="O23" s="69"/>
      <c r="P23" s="232">
        <f t="shared" si="2"/>
        <v>0.17161716171617161</v>
      </c>
      <c r="Q23" s="231">
        <f t="shared" si="0"/>
        <v>0</v>
      </c>
      <c r="R23" s="78">
        <f t="shared" si="0"/>
        <v>0.10165016501650165</v>
      </c>
      <c r="S23" s="78">
        <f t="shared" si="0"/>
        <v>4.8844884488448842E-2</v>
      </c>
      <c r="T23" s="78">
        <f t="shared" si="0"/>
        <v>5.4785478547854788E-2</v>
      </c>
      <c r="U23" s="78">
        <f t="shared" si="0"/>
        <v>0.13267326732673268</v>
      </c>
      <c r="V23" s="78">
        <f t="shared" si="0"/>
        <v>1.3861386138613862E-2</v>
      </c>
      <c r="W23" s="78">
        <f t="shared" si="0"/>
        <v>5.4785478547854788E-2</v>
      </c>
      <c r="X23" s="78">
        <f t="shared" si="0"/>
        <v>8.3168316831683173E-2</v>
      </c>
      <c r="Y23" s="78">
        <f t="shared" si="0"/>
        <v>7.5247524752475245E-2</v>
      </c>
      <c r="Z23" s="78">
        <f t="shared" si="0"/>
        <v>0.11419141914191419</v>
      </c>
      <c r="AA23" s="78">
        <f t="shared" si="0"/>
        <v>0.14917491749174919</v>
      </c>
    </row>
    <row r="24" spans="1:27" x14ac:dyDescent="0.3">
      <c r="A24" s="116">
        <v>33543</v>
      </c>
      <c r="B24" s="77">
        <f t="shared" si="1"/>
        <v>150600</v>
      </c>
      <c r="C24" s="230">
        <v>25200</v>
      </c>
      <c r="D24" s="231"/>
      <c r="E24" s="4">
        <v>15100</v>
      </c>
      <c r="F24" s="4">
        <v>7300</v>
      </c>
      <c r="G24" s="4">
        <v>8200</v>
      </c>
      <c r="H24" s="4">
        <v>20600</v>
      </c>
      <c r="I24" s="4">
        <v>2100</v>
      </c>
      <c r="J24" s="4">
        <v>8200</v>
      </c>
      <c r="K24" s="4">
        <v>12500</v>
      </c>
      <c r="L24" s="4">
        <v>11400</v>
      </c>
      <c r="M24" s="4">
        <v>17200</v>
      </c>
      <c r="N24" s="9">
        <v>22800</v>
      </c>
      <c r="O24" s="69"/>
      <c r="P24" s="232">
        <f t="shared" si="2"/>
        <v>0.16733067729083664</v>
      </c>
      <c r="Q24" s="231">
        <f t="shared" si="0"/>
        <v>0</v>
      </c>
      <c r="R24" s="78">
        <f t="shared" si="0"/>
        <v>0.10026560424966799</v>
      </c>
      <c r="S24" s="78">
        <f t="shared" si="0"/>
        <v>4.8472775564409029E-2</v>
      </c>
      <c r="T24" s="78">
        <f t="shared" si="0"/>
        <v>5.4448871181938911E-2</v>
      </c>
      <c r="U24" s="78">
        <f t="shared" si="0"/>
        <v>0.13678618857901725</v>
      </c>
      <c r="V24" s="78">
        <f t="shared" si="0"/>
        <v>1.3944223107569721E-2</v>
      </c>
      <c r="W24" s="78">
        <f t="shared" si="0"/>
        <v>5.4448871181938911E-2</v>
      </c>
      <c r="X24" s="78">
        <f t="shared" si="0"/>
        <v>8.3001328021248336E-2</v>
      </c>
      <c r="Y24" s="78">
        <f t="shared" si="0"/>
        <v>7.5697211155378488E-2</v>
      </c>
      <c r="Z24" s="78">
        <f t="shared" si="0"/>
        <v>0.11420982735723771</v>
      </c>
      <c r="AA24" s="78">
        <f t="shared" si="0"/>
        <v>0.15139442231075698</v>
      </c>
    </row>
    <row r="25" spans="1:27" x14ac:dyDescent="0.3">
      <c r="A25" s="116">
        <v>33573</v>
      </c>
      <c r="B25" s="77">
        <f t="shared" si="1"/>
        <v>150800</v>
      </c>
      <c r="C25" s="230">
        <v>25000</v>
      </c>
      <c r="D25" s="231"/>
      <c r="E25" s="4">
        <v>14900</v>
      </c>
      <c r="F25" s="4">
        <v>7400</v>
      </c>
      <c r="G25" s="4">
        <v>8200</v>
      </c>
      <c r="H25" s="4">
        <v>20900</v>
      </c>
      <c r="I25" s="4">
        <v>2100</v>
      </c>
      <c r="J25" s="4">
        <v>8300</v>
      </c>
      <c r="K25" s="4">
        <v>12700</v>
      </c>
      <c r="L25" s="4">
        <v>11500</v>
      </c>
      <c r="M25" s="4">
        <v>17100</v>
      </c>
      <c r="N25" s="9">
        <v>22700</v>
      </c>
      <c r="O25" s="69"/>
      <c r="P25" s="232">
        <f t="shared" si="2"/>
        <v>0.16578249336870027</v>
      </c>
      <c r="Q25" s="231">
        <f t="shared" si="0"/>
        <v>0</v>
      </c>
      <c r="R25" s="78">
        <f t="shared" si="0"/>
        <v>9.8806366047745356E-2</v>
      </c>
      <c r="S25" s="78">
        <f t="shared" ref="S25:AA53" si="3">F25/$B25</f>
        <v>4.9071618037135278E-2</v>
      </c>
      <c r="T25" s="78">
        <f t="shared" si="3"/>
        <v>5.4376657824933686E-2</v>
      </c>
      <c r="U25" s="78">
        <f t="shared" si="3"/>
        <v>0.13859416445623343</v>
      </c>
      <c r="V25" s="78">
        <f t="shared" si="3"/>
        <v>1.3925729442970823E-2</v>
      </c>
      <c r="W25" s="78">
        <f t="shared" si="3"/>
        <v>5.5039787798408485E-2</v>
      </c>
      <c r="X25" s="78">
        <f t="shared" si="3"/>
        <v>8.4217506631299732E-2</v>
      </c>
      <c r="Y25" s="78">
        <f t="shared" si="3"/>
        <v>7.6259946949602128E-2</v>
      </c>
      <c r="Z25" s="78">
        <f t="shared" si="3"/>
        <v>0.11339522546419098</v>
      </c>
      <c r="AA25" s="78">
        <f t="shared" si="3"/>
        <v>0.15053050397877984</v>
      </c>
    </row>
    <row r="26" spans="1:27" x14ac:dyDescent="0.3">
      <c r="A26" s="116">
        <v>33604</v>
      </c>
      <c r="B26" s="77">
        <f t="shared" si="1"/>
        <v>145900</v>
      </c>
      <c r="C26" s="230">
        <v>23600</v>
      </c>
      <c r="D26" s="231"/>
      <c r="E26" s="4">
        <v>14700</v>
      </c>
      <c r="F26" s="4">
        <v>6800</v>
      </c>
      <c r="G26" s="4">
        <v>8300</v>
      </c>
      <c r="H26" s="4">
        <v>19600</v>
      </c>
      <c r="I26" s="4">
        <v>2100</v>
      </c>
      <c r="J26" s="4">
        <v>8200</v>
      </c>
      <c r="K26" s="4">
        <v>12700</v>
      </c>
      <c r="L26" s="4">
        <v>11100</v>
      </c>
      <c r="M26" s="4">
        <v>16800</v>
      </c>
      <c r="N26" s="9">
        <v>22000</v>
      </c>
      <c r="O26" s="69"/>
      <c r="P26" s="232">
        <f t="shared" si="2"/>
        <v>0.16175462645647704</v>
      </c>
      <c r="Q26" s="231">
        <f t="shared" si="2"/>
        <v>0</v>
      </c>
      <c r="R26" s="78">
        <f t="shared" si="2"/>
        <v>0.10075394105551748</v>
      </c>
      <c r="S26" s="78">
        <f t="shared" si="3"/>
        <v>4.6607265250171351E-2</v>
      </c>
      <c r="T26" s="78">
        <f t="shared" si="3"/>
        <v>5.6888279643591499E-2</v>
      </c>
      <c r="U26" s="78">
        <f t="shared" si="3"/>
        <v>0.1343385880740233</v>
      </c>
      <c r="V26" s="78">
        <f t="shared" si="3"/>
        <v>1.4393420150788211E-2</v>
      </c>
      <c r="W26" s="78">
        <f t="shared" si="3"/>
        <v>5.6202878684030157E-2</v>
      </c>
      <c r="X26" s="78">
        <f t="shared" si="3"/>
        <v>8.704592186429061E-2</v>
      </c>
      <c r="Y26" s="78">
        <f t="shared" si="3"/>
        <v>7.6079506511309111E-2</v>
      </c>
      <c r="Z26" s="78">
        <f t="shared" si="3"/>
        <v>0.11514736120630568</v>
      </c>
      <c r="AA26" s="78">
        <f t="shared" si="3"/>
        <v>0.15078821110349555</v>
      </c>
    </row>
    <row r="27" spans="1:27" x14ac:dyDescent="0.3">
      <c r="A27" s="116">
        <v>33635</v>
      </c>
      <c r="B27" s="77">
        <f t="shared" si="1"/>
        <v>146400</v>
      </c>
      <c r="C27" s="230">
        <v>23000</v>
      </c>
      <c r="D27" s="231"/>
      <c r="E27" s="4">
        <v>14800</v>
      </c>
      <c r="F27" s="4">
        <v>6900</v>
      </c>
      <c r="G27" s="4">
        <v>8300</v>
      </c>
      <c r="H27" s="4">
        <v>19500</v>
      </c>
      <c r="I27" s="4">
        <v>2200</v>
      </c>
      <c r="J27" s="4">
        <v>8200</v>
      </c>
      <c r="K27" s="4">
        <v>12700</v>
      </c>
      <c r="L27" s="4">
        <v>11100</v>
      </c>
      <c r="M27" s="4">
        <v>16900</v>
      </c>
      <c r="N27" s="9">
        <v>22800</v>
      </c>
      <c r="O27" s="69"/>
      <c r="P27" s="232">
        <f>C27/$B27</f>
        <v>0.15710382513661203</v>
      </c>
      <c r="Q27" s="231">
        <f t="shared" ref="Q27:X65" si="4">D27/$B27</f>
        <v>0</v>
      </c>
      <c r="R27" s="78">
        <f t="shared" si="4"/>
        <v>0.10109289617486339</v>
      </c>
      <c r="S27" s="78">
        <f t="shared" si="3"/>
        <v>4.7131147540983603E-2</v>
      </c>
      <c r="T27" s="78">
        <f t="shared" si="3"/>
        <v>5.6693989071038252E-2</v>
      </c>
      <c r="U27" s="78">
        <f t="shared" si="3"/>
        <v>0.13319672131147542</v>
      </c>
      <c r="V27" s="78">
        <f t="shared" si="3"/>
        <v>1.5027322404371584E-2</v>
      </c>
      <c r="W27" s="78">
        <f t="shared" si="3"/>
        <v>5.6010928961748634E-2</v>
      </c>
      <c r="X27" s="78">
        <f t="shared" si="3"/>
        <v>8.674863387978142E-2</v>
      </c>
      <c r="Y27" s="78">
        <f t="shared" si="3"/>
        <v>7.5819672131147542E-2</v>
      </c>
      <c r="Z27" s="78">
        <f t="shared" si="3"/>
        <v>0.11543715846994536</v>
      </c>
      <c r="AA27" s="78">
        <f t="shared" si="3"/>
        <v>0.15573770491803279</v>
      </c>
    </row>
    <row r="28" spans="1:27" x14ac:dyDescent="0.3">
      <c r="A28" s="116">
        <v>33664</v>
      </c>
      <c r="B28" s="77">
        <f t="shared" si="1"/>
        <v>146600</v>
      </c>
      <c r="C28" s="230">
        <v>23100</v>
      </c>
      <c r="D28" s="231"/>
      <c r="E28" s="4">
        <v>14800</v>
      </c>
      <c r="F28" s="4">
        <v>6800</v>
      </c>
      <c r="G28" s="4">
        <v>8400</v>
      </c>
      <c r="H28" s="4">
        <v>19400</v>
      </c>
      <c r="I28" s="4">
        <v>2200</v>
      </c>
      <c r="J28" s="4">
        <v>8100</v>
      </c>
      <c r="K28" s="4">
        <v>12800</v>
      </c>
      <c r="L28" s="4">
        <v>11100</v>
      </c>
      <c r="M28" s="4">
        <v>17100</v>
      </c>
      <c r="N28" s="9">
        <v>22800</v>
      </c>
      <c r="O28" s="69"/>
      <c r="P28" s="232">
        <f t="shared" ref="P28:P49" si="5">C28/$B28</f>
        <v>0.15757162346521145</v>
      </c>
      <c r="Q28" s="231">
        <f t="shared" si="4"/>
        <v>0</v>
      </c>
      <c r="R28" s="78">
        <f t="shared" si="4"/>
        <v>0.1009549795361528</v>
      </c>
      <c r="S28" s="78">
        <f t="shared" si="3"/>
        <v>4.6384720327421552E-2</v>
      </c>
      <c r="T28" s="78">
        <f t="shared" si="3"/>
        <v>5.7298772169167803E-2</v>
      </c>
      <c r="U28" s="78">
        <f t="shared" si="3"/>
        <v>0.13233287858117326</v>
      </c>
      <c r="V28" s="78">
        <f t="shared" si="3"/>
        <v>1.5006821282401092E-2</v>
      </c>
      <c r="W28" s="78">
        <f t="shared" si="3"/>
        <v>5.5252387448840382E-2</v>
      </c>
      <c r="X28" s="78">
        <f t="shared" si="3"/>
        <v>8.7312414733969987E-2</v>
      </c>
      <c r="Y28" s="78">
        <f t="shared" si="3"/>
        <v>7.5716234652114592E-2</v>
      </c>
      <c r="Z28" s="78">
        <f t="shared" si="3"/>
        <v>0.11664392905866303</v>
      </c>
      <c r="AA28" s="78">
        <f t="shared" si="3"/>
        <v>0.15552523874488403</v>
      </c>
    </row>
    <row r="29" spans="1:27" x14ac:dyDescent="0.3">
      <c r="A29" s="116">
        <v>33695</v>
      </c>
      <c r="B29" s="77">
        <f t="shared" si="1"/>
        <v>149800</v>
      </c>
      <c r="C29" s="230">
        <v>24000</v>
      </c>
      <c r="D29" s="231"/>
      <c r="E29" s="4">
        <v>15100</v>
      </c>
      <c r="F29" s="4">
        <v>6900</v>
      </c>
      <c r="G29" s="4">
        <v>8500</v>
      </c>
      <c r="H29" s="4">
        <v>20100</v>
      </c>
      <c r="I29" s="4">
        <v>2100</v>
      </c>
      <c r="J29" s="4">
        <v>8200</v>
      </c>
      <c r="K29" s="4">
        <v>13000</v>
      </c>
      <c r="L29" s="4">
        <v>11600</v>
      </c>
      <c r="M29" s="4">
        <v>17400</v>
      </c>
      <c r="N29" s="9">
        <v>22900</v>
      </c>
      <c r="O29" s="69"/>
      <c r="P29" s="232">
        <f t="shared" si="5"/>
        <v>0.1602136181575434</v>
      </c>
      <c r="Q29" s="231">
        <f t="shared" si="4"/>
        <v>0</v>
      </c>
      <c r="R29" s="78">
        <f t="shared" si="4"/>
        <v>0.10080106809078772</v>
      </c>
      <c r="S29" s="78">
        <f t="shared" si="3"/>
        <v>4.6061415220293722E-2</v>
      </c>
      <c r="T29" s="78">
        <f t="shared" si="3"/>
        <v>5.6742323097463285E-2</v>
      </c>
      <c r="U29" s="78">
        <f t="shared" si="3"/>
        <v>0.13417890520694259</v>
      </c>
      <c r="V29" s="78">
        <f t="shared" si="3"/>
        <v>1.4018691588785047E-2</v>
      </c>
      <c r="W29" s="78">
        <f t="shared" si="3"/>
        <v>5.4739652870493989E-2</v>
      </c>
      <c r="X29" s="78">
        <f t="shared" si="3"/>
        <v>8.678237650200267E-2</v>
      </c>
      <c r="Y29" s="78">
        <f t="shared" si="3"/>
        <v>7.7436582109479304E-2</v>
      </c>
      <c r="Z29" s="78">
        <f t="shared" si="3"/>
        <v>0.11615487316421896</v>
      </c>
      <c r="AA29" s="78">
        <f t="shared" si="3"/>
        <v>0.15287049399198932</v>
      </c>
    </row>
    <row r="30" spans="1:27" x14ac:dyDescent="0.3">
      <c r="A30" s="116">
        <v>33725</v>
      </c>
      <c r="B30" s="77">
        <f t="shared" si="1"/>
        <v>150500</v>
      </c>
      <c r="C30" s="230">
        <v>23900</v>
      </c>
      <c r="D30" s="231"/>
      <c r="E30" s="4">
        <v>15500</v>
      </c>
      <c r="F30" s="4">
        <v>7000</v>
      </c>
      <c r="G30" s="4">
        <v>8500</v>
      </c>
      <c r="H30" s="4">
        <v>20300</v>
      </c>
      <c r="I30" s="4">
        <v>2100</v>
      </c>
      <c r="J30" s="4">
        <v>8200</v>
      </c>
      <c r="K30" s="4">
        <v>13100</v>
      </c>
      <c r="L30" s="4">
        <v>11800</v>
      </c>
      <c r="M30" s="4">
        <v>17300</v>
      </c>
      <c r="N30" s="9">
        <v>22800</v>
      </c>
      <c r="O30" s="69"/>
      <c r="P30" s="232">
        <f t="shared" si="5"/>
        <v>0.15880398671096346</v>
      </c>
      <c r="Q30" s="231">
        <f t="shared" si="4"/>
        <v>0</v>
      </c>
      <c r="R30" s="78">
        <f t="shared" si="4"/>
        <v>0.10299003322259136</v>
      </c>
      <c r="S30" s="78">
        <f t="shared" si="3"/>
        <v>4.6511627906976744E-2</v>
      </c>
      <c r="T30" s="78">
        <f t="shared" si="3"/>
        <v>5.647840531561462E-2</v>
      </c>
      <c r="U30" s="78">
        <f t="shared" si="3"/>
        <v>0.13488372093023257</v>
      </c>
      <c r="V30" s="78">
        <f t="shared" si="3"/>
        <v>1.3953488372093023E-2</v>
      </c>
      <c r="W30" s="78">
        <f t="shared" si="3"/>
        <v>5.4485049833887043E-2</v>
      </c>
      <c r="X30" s="78">
        <f t="shared" si="3"/>
        <v>8.7043189368770771E-2</v>
      </c>
      <c r="Y30" s="78">
        <f t="shared" si="3"/>
        <v>7.8405315614617943E-2</v>
      </c>
      <c r="Z30" s="78">
        <f t="shared" si="3"/>
        <v>0.11495016611295682</v>
      </c>
      <c r="AA30" s="78">
        <f t="shared" si="3"/>
        <v>0.15149501661129569</v>
      </c>
    </row>
    <row r="31" spans="1:27" x14ac:dyDescent="0.3">
      <c r="A31" s="116">
        <v>33756</v>
      </c>
      <c r="B31" s="77">
        <f t="shared" si="1"/>
        <v>151000</v>
      </c>
      <c r="C31" s="230">
        <v>24700</v>
      </c>
      <c r="D31" s="231"/>
      <c r="E31" s="4">
        <v>15500</v>
      </c>
      <c r="F31" s="4">
        <v>6900</v>
      </c>
      <c r="G31" s="4">
        <v>8400</v>
      </c>
      <c r="H31" s="4">
        <v>20200</v>
      </c>
      <c r="I31" s="4">
        <v>2100</v>
      </c>
      <c r="J31" s="4">
        <v>8200</v>
      </c>
      <c r="K31" s="4">
        <v>13200</v>
      </c>
      <c r="L31" s="4">
        <v>12200</v>
      </c>
      <c r="M31" s="4">
        <v>17100</v>
      </c>
      <c r="N31" s="9">
        <v>22500</v>
      </c>
      <c r="O31" s="69"/>
      <c r="P31" s="232">
        <f t="shared" si="5"/>
        <v>0.16357615894039734</v>
      </c>
      <c r="Q31" s="231">
        <f t="shared" si="4"/>
        <v>0</v>
      </c>
      <c r="R31" s="78">
        <f t="shared" si="4"/>
        <v>0.10264900662251655</v>
      </c>
      <c r="S31" s="78">
        <f t="shared" si="3"/>
        <v>4.5695364238410599E-2</v>
      </c>
      <c r="T31" s="78">
        <f t="shared" si="3"/>
        <v>5.562913907284768E-2</v>
      </c>
      <c r="U31" s="78">
        <f t="shared" si="3"/>
        <v>0.1337748344370861</v>
      </c>
      <c r="V31" s="78">
        <f t="shared" si="3"/>
        <v>1.390728476821192E-2</v>
      </c>
      <c r="W31" s="78">
        <f t="shared" si="3"/>
        <v>5.4304635761589407E-2</v>
      </c>
      <c r="X31" s="78">
        <f t="shared" si="3"/>
        <v>8.7417218543046363E-2</v>
      </c>
      <c r="Y31" s="78">
        <f t="shared" si="3"/>
        <v>8.0794701986754966E-2</v>
      </c>
      <c r="Z31" s="78">
        <f t="shared" si="3"/>
        <v>0.11324503311258279</v>
      </c>
      <c r="AA31" s="78">
        <f t="shared" si="3"/>
        <v>0.1490066225165563</v>
      </c>
    </row>
    <row r="32" spans="1:27" x14ac:dyDescent="0.3">
      <c r="A32" s="116">
        <v>33786</v>
      </c>
      <c r="B32" s="77">
        <f t="shared" si="1"/>
        <v>148800</v>
      </c>
      <c r="C32" s="230">
        <v>24200</v>
      </c>
      <c r="D32" s="231"/>
      <c r="E32" s="4">
        <v>14600</v>
      </c>
      <c r="F32" s="4">
        <v>6900</v>
      </c>
      <c r="G32" s="4">
        <v>8300</v>
      </c>
      <c r="H32" s="4">
        <v>19900</v>
      </c>
      <c r="I32" s="4">
        <v>2100</v>
      </c>
      <c r="J32" s="4">
        <v>8100</v>
      </c>
      <c r="K32" s="4">
        <v>13200</v>
      </c>
      <c r="L32" s="4">
        <v>11900</v>
      </c>
      <c r="M32" s="4">
        <v>17000</v>
      </c>
      <c r="N32" s="9">
        <v>22600</v>
      </c>
      <c r="O32" s="69"/>
      <c r="P32" s="232">
        <f t="shared" si="5"/>
        <v>0.16263440860215053</v>
      </c>
      <c r="Q32" s="231">
        <f t="shared" si="4"/>
        <v>0</v>
      </c>
      <c r="R32" s="78">
        <f t="shared" si="4"/>
        <v>9.8118279569892469E-2</v>
      </c>
      <c r="S32" s="78">
        <f t="shared" si="3"/>
        <v>4.6370967741935484E-2</v>
      </c>
      <c r="T32" s="78">
        <f t="shared" si="3"/>
        <v>5.5779569892473117E-2</v>
      </c>
      <c r="U32" s="78">
        <f t="shared" si="3"/>
        <v>0.13373655913978494</v>
      </c>
      <c r="V32" s="78">
        <f t="shared" si="3"/>
        <v>1.4112903225806451E-2</v>
      </c>
      <c r="W32" s="78">
        <f t="shared" si="3"/>
        <v>5.4435483870967742E-2</v>
      </c>
      <c r="X32" s="78">
        <f t="shared" si="3"/>
        <v>8.8709677419354843E-2</v>
      </c>
      <c r="Y32" s="78">
        <f t="shared" si="3"/>
        <v>7.9973118279569891E-2</v>
      </c>
      <c r="Z32" s="78">
        <f t="shared" si="3"/>
        <v>0.11424731182795698</v>
      </c>
      <c r="AA32" s="78">
        <f t="shared" si="3"/>
        <v>0.15188172043010753</v>
      </c>
    </row>
    <row r="33" spans="1:27" x14ac:dyDescent="0.3">
      <c r="A33" s="116">
        <v>33817</v>
      </c>
      <c r="B33" s="77">
        <f t="shared" si="1"/>
        <v>149800</v>
      </c>
      <c r="C33" s="230">
        <v>24200</v>
      </c>
      <c r="D33" s="231"/>
      <c r="E33" s="4">
        <v>14600</v>
      </c>
      <c r="F33" s="4">
        <v>7000</v>
      </c>
      <c r="G33" s="4">
        <v>8300</v>
      </c>
      <c r="H33" s="4">
        <v>20100</v>
      </c>
      <c r="I33" s="4">
        <v>2100</v>
      </c>
      <c r="J33" s="4">
        <v>8300</v>
      </c>
      <c r="K33" s="4">
        <v>13400</v>
      </c>
      <c r="L33" s="4">
        <v>11900</v>
      </c>
      <c r="M33" s="4">
        <v>17100</v>
      </c>
      <c r="N33" s="9">
        <v>22800</v>
      </c>
      <c r="O33" s="69"/>
      <c r="P33" s="232">
        <f t="shared" si="5"/>
        <v>0.16154873164218958</v>
      </c>
      <c r="Q33" s="231">
        <f t="shared" si="4"/>
        <v>0</v>
      </c>
      <c r="R33" s="78">
        <f t="shared" si="4"/>
        <v>9.7463284379172233E-2</v>
      </c>
      <c r="S33" s="78">
        <f t="shared" si="3"/>
        <v>4.6728971962616821E-2</v>
      </c>
      <c r="T33" s="78">
        <f t="shared" si="3"/>
        <v>5.5407209612817088E-2</v>
      </c>
      <c r="U33" s="78">
        <f t="shared" si="3"/>
        <v>0.13417890520694259</v>
      </c>
      <c r="V33" s="78">
        <f t="shared" si="3"/>
        <v>1.4018691588785047E-2</v>
      </c>
      <c r="W33" s="78">
        <f t="shared" si="3"/>
        <v>5.5407209612817088E-2</v>
      </c>
      <c r="X33" s="78">
        <f t="shared" si="3"/>
        <v>8.9452603471295064E-2</v>
      </c>
      <c r="Y33" s="78">
        <f t="shared" si="3"/>
        <v>7.9439252336448593E-2</v>
      </c>
      <c r="Z33" s="78">
        <f t="shared" si="3"/>
        <v>0.11415220293724966</v>
      </c>
      <c r="AA33" s="78">
        <f t="shared" si="3"/>
        <v>0.15220293724966621</v>
      </c>
    </row>
    <row r="34" spans="1:27" x14ac:dyDescent="0.3">
      <c r="A34" s="116">
        <v>33848</v>
      </c>
      <c r="B34" s="77">
        <f t="shared" si="1"/>
        <v>149100</v>
      </c>
      <c r="C34" s="230">
        <v>24100</v>
      </c>
      <c r="D34" s="231"/>
      <c r="E34" s="4">
        <v>14700</v>
      </c>
      <c r="F34" s="4">
        <v>6900</v>
      </c>
      <c r="G34" s="4">
        <v>8300</v>
      </c>
      <c r="H34" s="4">
        <v>20100</v>
      </c>
      <c r="I34" s="4">
        <v>2100</v>
      </c>
      <c r="J34" s="4">
        <v>8300</v>
      </c>
      <c r="K34" s="4">
        <v>13500</v>
      </c>
      <c r="L34" s="4">
        <v>11600</v>
      </c>
      <c r="M34" s="4">
        <v>17300</v>
      </c>
      <c r="N34" s="9">
        <v>22200</v>
      </c>
      <c r="O34" s="69"/>
      <c r="P34" s="232">
        <f t="shared" si="5"/>
        <v>0.16163648558014757</v>
      </c>
      <c r="Q34" s="231">
        <f t="shared" si="4"/>
        <v>0</v>
      </c>
      <c r="R34" s="78">
        <f t="shared" si="4"/>
        <v>9.8591549295774641E-2</v>
      </c>
      <c r="S34" s="78">
        <f t="shared" si="3"/>
        <v>4.6277665995975853E-2</v>
      </c>
      <c r="T34" s="78">
        <f t="shared" si="3"/>
        <v>5.5667337357478204E-2</v>
      </c>
      <c r="U34" s="78">
        <f t="shared" si="3"/>
        <v>0.13480885311871227</v>
      </c>
      <c r="V34" s="78">
        <f t="shared" si="3"/>
        <v>1.4084507042253521E-2</v>
      </c>
      <c r="W34" s="78">
        <f t="shared" si="3"/>
        <v>5.5667337357478204E-2</v>
      </c>
      <c r="X34" s="78">
        <f t="shared" si="3"/>
        <v>9.0543259557344061E-2</v>
      </c>
      <c r="Y34" s="78">
        <f t="shared" si="3"/>
        <v>7.7800134138162308E-2</v>
      </c>
      <c r="Z34" s="78">
        <f t="shared" si="3"/>
        <v>0.11602951039570758</v>
      </c>
      <c r="AA34" s="78">
        <f t="shared" si="3"/>
        <v>0.1488933601609658</v>
      </c>
    </row>
    <row r="35" spans="1:27" x14ac:dyDescent="0.3">
      <c r="A35" s="116">
        <v>33878</v>
      </c>
      <c r="B35" s="77">
        <f t="shared" si="1"/>
        <v>150300</v>
      </c>
      <c r="C35" s="230">
        <v>23900</v>
      </c>
      <c r="D35" s="231"/>
      <c r="E35" s="4">
        <v>15200</v>
      </c>
      <c r="F35" s="4">
        <v>7200</v>
      </c>
      <c r="G35" s="4">
        <v>8300</v>
      </c>
      <c r="H35" s="4">
        <v>19900</v>
      </c>
      <c r="I35" s="4">
        <v>2100</v>
      </c>
      <c r="J35" s="4">
        <v>8300</v>
      </c>
      <c r="K35" s="4">
        <v>13500</v>
      </c>
      <c r="L35" s="4">
        <v>11600</v>
      </c>
      <c r="M35" s="4">
        <v>17300</v>
      </c>
      <c r="N35" s="9">
        <v>23000</v>
      </c>
      <c r="O35" s="69"/>
      <c r="P35" s="232">
        <f t="shared" si="5"/>
        <v>0.15901530272787759</v>
      </c>
      <c r="Q35" s="231">
        <f t="shared" si="4"/>
        <v>0</v>
      </c>
      <c r="R35" s="78">
        <f t="shared" si="4"/>
        <v>0.10113107119095142</v>
      </c>
      <c r="S35" s="78">
        <f t="shared" si="3"/>
        <v>4.790419161676647E-2</v>
      </c>
      <c r="T35" s="78">
        <f t="shared" si="3"/>
        <v>5.5222887558216902E-2</v>
      </c>
      <c r="U35" s="78">
        <f t="shared" si="3"/>
        <v>0.1324018629407851</v>
      </c>
      <c r="V35" s="78">
        <f t="shared" si="3"/>
        <v>1.3972055888223553E-2</v>
      </c>
      <c r="W35" s="78">
        <f t="shared" si="3"/>
        <v>5.5222887558216902E-2</v>
      </c>
      <c r="X35" s="78">
        <f t="shared" si="3"/>
        <v>8.9820359281437126E-2</v>
      </c>
      <c r="Y35" s="78">
        <f t="shared" si="3"/>
        <v>7.7178975382568196E-2</v>
      </c>
      <c r="Z35" s="78">
        <f t="shared" si="3"/>
        <v>0.11510312707917499</v>
      </c>
      <c r="AA35" s="78">
        <f t="shared" si="3"/>
        <v>0.15302727877578176</v>
      </c>
    </row>
    <row r="36" spans="1:27" x14ac:dyDescent="0.3">
      <c r="A36" s="116">
        <v>33909</v>
      </c>
      <c r="B36" s="77">
        <f t="shared" si="1"/>
        <v>151200</v>
      </c>
      <c r="C36" s="230">
        <v>24200</v>
      </c>
      <c r="D36" s="231"/>
      <c r="E36" s="4">
        <v>15300</v>
      </c>
      <c r="F36" s="4">
        <v>7100</v>
      </c>
      <c r="G36" s="4">
        <v>8300</v>
      </c>
      <c r="H36" s="4">
        <v>20400</v>
      </c>
      <c r="I36" s="4">
        <v>2100</v>
      </c>
      <c r="J36" s="4">
        <v>8400</v>
      </c>
      <c r="K36" s="4">
        <v>13500</v>
      </c>
      <c r="L36" s="4">
        <v>11400</v>
      </c>
      <c r="M36" s="4">
        <v>17400</v>
      </c>
      <c r="N36" s="9">
        <v>23100</v>
      </c>
      <c r="O36" s="69"/>
      <c r="P36" s="232">
        <f t="shared" si="5"/>
        <v>0.16005291005291006</v>
      </c>
      <c r="Q36" s="231">
        <f t="shared" si="4"/>
        <v>0</v>
      </c>
      <c r="R36" s="78">
        <f t="shared" si="4"/>
        <v>0.10119047619047619</v>
      </c>
      <c r="S36" s="78">
        <f t="shared" si="3"/>
        <v>4.6957671957671955E-2</v>
      </c>
      <c r="T36" s="78">
        <f t="shared" si="3"/>
        <v>5.4894179894179891E-2</v>
      </c>
      <c r="U36" s="78">
        <f t="shared" si="3"/>
        <v>0.13492063492063491</v>
      </c>
      <c r="V36" s="78">
        <f t="shared" si="3"/>
        <v>1.3888888888888888E-2</v>
      </c>
      <c r="W36" s="78">
        <f t="shared" si="3"/>
        <v>5.5555555555555552E-2</v>
      </c>
      <c r="X36" s="78">
        <f t="shared" si="3"/>
        <v>8.9285714285714288E-2</v>
      </c>
      <c r="Y36" s="78">
        <f t="shared" si="3"/>
        <v>7.5396825396825393E-2</v>
      </c>
      <c r="Z36" s="78">
        <f t="shared" si="3"/>
        <v>0.11507936507936507</v>
      </c>
      <c r="AA36" s="78">
        <f t="shared" si="3"/>
        <v>0.15277777777777779</v>
      </c>
    </row>
    <row r="37" spans="1:27" x14ac:dyDescent="0.3">
      <c r="A37" s="116">
        <v>33939</v>
      </c>
      <c r="B37" s="77">
        <f t="shared" si="1"/>
        <v>152400</v>
      </c>
      <c r="C37" s="230">
        <v>24300</v>
      </c>
      <c r="D37" s="231"/>
      <c r="E37" s="4">
        <v>15400</v>
      </c>
      <c r="F37" s="4">
        <v>7200</v>
      </c>
      <c r="G37" s="4">
        <v>8400</v>
      </c>
      <c r="H37" s="4">
        <v>20700</v>
      </c>
      <c r="I37" s="4">
        <v>2100</v>
      </c>
      <c r="J37" s="4">
        <v>8500</v>
      </c>
      <c r="K37" s="4">
        <v>13600</v>
      </c>
      <c r="L37" s="4">
        <v>11500</v>
      </c>
      <c r="M37" s="4">
        <v>17600</v>
      </c>
      <c r="N37" s="9">
        <v>23100</v>
      </c>
      <c r="O37" s="69"/>
      <c r="P37" s="232">
        <f t="shared" si="5"/>
        <v>0.15944881889763779</v>
      </c>
      <c r="Q37" s="231">
        <f t="shared" si="4"/>
        <v>0</v>
      </c>
      <c r="R37" s="78">
        <f t="shared" si="4"/>
        <v>0.10104986876640421</v>
      </c>
      <c r="S37" s="78">
        <f t="shared" si="3"/>
        <v>4.7244094488188976E-2</v>
      </c>
      <c r="T37" s="78">
        <f t="shared" si="3"/>
        <v>5.5118110236220472E-2</v>
      </c>
      <c r="U37" s="78">
        <f t="shared" si="3"/>
        <v>0.13582677165354332</v>
      </c>
      <c r="V37" s="78">
        <f t="shared" si="3"/>
        <v>1.3779527559055118E-2</v>
      </c>
      <c r="W37" s="78">
        <f t="shared" si="3"/>
        <v>5.57742782152231E-2</v>
      </c>
      <c r="X37" s="78">
        <f t="shared" si="3"/>
        <v>8.9238845144356954E-2</v>
      </c>
      <c r="Y37" s="78">
        <f t="shared" si="3"/>
        <v>7.5459317585301833E-2</v>
      </c>
      <c r="Z37" s="78">
        <f t="shared" si="3"/>
        <v>0.11548556430446194</v>
      </c>
      <c r="AA37" s="78">
        <f t="shared" si="3"/>
        <v>0.15157480314960631</v>
      </c>
    </row>
    <row r="38" spans="1:27" x14ac:dyDescent="0.3">
      <c r="A38" s="116">
        <v>33970</v>
      </c>
      <c r="B38" s="77">
        <f t="shared" si="1"/>
        <v>148600</v>
      </c>
      <c r="C38" s="230">
        <v>23000</v>
      </c>
      <c r="D38" s="231"/>
      <c r="E38" s="4">
        <v>15100</v>
      </c>
      <c r="F38" s="4">
        <v>7200</v>
      </c>
      <c r="G38" s="4">
        <v>8500</v>
      </c>
      <c r="H38" s="4">
        <v>20200</v>
      </c>
      <c r="I38" s="4">
        <v>2100</v>
      </c>
      <c r="J38" s="4">
        <v>8300</v>
      </c>
      <c r="K38" s="4">
        <v>13600</v>
      </c>
      <c r="L38" s="4">
        <v>10900</v>
      </c>
      <c r="M38" s="4">
        <v>17100</v>
      </c>
      <c r="N38" s="9">
        <v>22600</v>
      </c>
      <c r="O38" s="69"/>
      <c r="P38" s="232">
        <f t="shared" si="5"/>
        <v>0.15477792732166892</v>
      </c>
      <c r="Q38" s="231">
        <f t="shared" si="4"/>
        <v>0</v>
      </c>
      <c r="R38" s="78">
        <f t="shared" si="4"/>
        <v>0.10161507402422611</v>
      </c>
      <c r="S38" s="78">
        <f t="shared" si="3"/>
        <v>4.8452220726783311E-2</v>
      </c>
      <c r="T38" s="78">
        <f t="shared" si="3"/>
        <v>5.7200538358008077E-2</v>
      </c>
      <c r="U38" s="78">
        <f t="shared" si="3"/>
        <v>0.13593539703903096</v>
      </c>
      <c r="V38" s="78">
        <f t="shared" si="3"/>
        <v>1.4131897711978465E-2</v>
      </c>
      <c r="W38" s="78">
        <f t="shared" si="3"/>
        <v>5.585464333781965E-2</v>
      </c>
      <c r="X38" s="78">
        <f t="shared" si="3"/>
        <v>9.1520861372812914E-2</v>
      </c>
      <c r="Y38" s="78">
        <f t="shared" si="3"/>
        <v>7.3351278600269174E-2</v>
      </c>
      <c r="Z38" s="78">
        <f t="shared" si="3"/>
        <v>0.11507402422611036</v>
      </c>
      <c r="AA38" s="78">
        <f t="shared" si="3"/>
        <v>0.15208613728129206</v>
      </c>
    </row>
    <row r="39" spans="1:27" x14ac:dyDescent="0.3">
      <c r="A39" s="116">
        <v>34001</v>
      </c>
      <c r="B39" s="77">
        <f t="shared" si="1"/>
        <v>149700</v>
      </c>
      <c r="C39" s="230">
        <v>23200</v>
      </c>
      <c r="D39" s="231"/>
      <c r="E39" s="4">
        <v>15100</v>
      </c>
      <c r="F39" s="4">
        <v>7100</v>
      </c>
      <c r="G39" s="4">
        <v>8400</v>
      </c>
      <c r="H39" s="4">
        <v>20000</v>
      </c>
      <c r="I39" s="4">
        <v>2100</v>
      </c>
      <c r="J39" s="4">
        <v>8400</v>
      </c>
      <c r="K39" s="4">
        <v>13700</v>
      </c>
      <c r="L39" s="4">
        <v>11100</v>
      </c>
      <c r="M39" s="4">
        <v>17500</v>
      </c>
      <c r="N39" s="9">
        <v>23100</v>
      </c>
      <c r="O39" s="69"/>
      <c r="P39" s="232">
        <f t="shared" si="5"/>
        <v>0.15497661990647962</v>
      </c>
      <c r="Q39" s="231">
        <f t="shared" si="4"/>
        <v>0</v>
      </c>
      <c r="R39" s="78">
        <f t="shared" si="4"/>
        <v>0.10086840347361389</v>
      </c>
      <c r="S39" s="78">
        <f t="shared" si="3"/>
        <v>4.7428189712758854E-2</v>
      </c>
      <c r="T39" s="78">
        <f t="shared" si="3"/>
        <v>5.6112224448897796E-2</v>
      </c>
      <c r="U39" s="78">
        <f t="shared" si="3"/>
        <v>0.13360053440213762</v>
      </c>
      <c r="V39" s="78">
        <f t="shared" si="3"/>
        <v>1.4028056112224449E-2</v>
      </c>
      <c r="W39" s="78">
        <f>J39/$B39</f>
        <v>5.6112224448897796E-2</v>
      </c>
      <c r="X39" s="78">
        <f t="shared" si="3"/>
        <v>9.1516366065464261E-2</v>
      </c>
      <c r="Y39" s="78">
        <f t="shared" si="3"/>
        <v>7.4148296593186377E-2</v>
      </c>
      <c r="Z39" s="78">
        <f t="shared" si="3"/>
        <v>0.11690046760187041</v>
      </c>
      <c r="AA39" s="78">
        <f>N39/$B39</f>
        <v>0.15430861723446893</v>
      </c>
    </row>
    <row r="40" spans="1:27" x14ac:dyDescent="0.3">
      <c r="A40" s="116">
        <v>34029</v>
      </c>
      <c r="B40" s="77">
        <f t="shared" si="1"/>
        <v>151200</v>
      </c>
      <c r="C40" s="230">
        <v>23200</v>
      </c>
      <c r="D40" s="231"/>
      <c r="E40" s="4">
        <v>15300</v>
      </c>
      <c r="F40" s="4">
        <v>7000</v>
      </c>
      <c r="G40" s="4">
        <v>8600</v>
      </c>
      <c r="H40" s="4">
        <v>20100</v>
      </c>
      <c r="I40" s="4">
        <v>2100</v>
      </c>
      <c r="J40" s="4">
        <v>8500</v>
      </c>
      <c r="K40" s="4">
        <v>13900</v>
      </c>
      <c r="L40" s="4">
        <v>11600</v>
      </c>
      <c r="M40" s="4">
        <v>17700</v>
      </c>
      <c r="N40" s="9">
        <v>23200</v>
      </c>
      <c r="O40" s="69"/>
      <c r="P40" s="232">
        <f t="shared" si="5"/>
        <v>0.15343915343915343</v>
      </c>
      <c r="Q40" s="231">
        <f t="shared" si="4"/>
        <v>0</v>
      </c>
      <c r="R40" s="78">
        <f t="shared" si="4"/>
        <v>0.10119047619047619</v>
      </c>
      <c r="S40" s="78">
        <f t="shared" si="3"/>
        <v>4.6296296296296294E-2</v>
      </c>
      <c r="T40" s="78">
        <f t="shared" si="3"/>
        <v>5.6878306878306875E-2</v>
      </c>
      <c r="U40" s="78">
        <f t="shared" si="3"/>
        <v>0.13293650793650794</v>
      </c>
      <c r="V40" s="78">
        <f t="shared" si="3"/>
        <v>1.3888888888888888E-2</v>
      </c>
      <c r="W40" s="78">
        <f t="shared" si="3"/>
        <v>5.6216931216931214E-2</v>
      </c>
      <c r="X40" s="78">
        <f t="shared" si="3"/>
        <v>9.1931216931216933E-2</v>
      </c>
      <c r="Y40" s="78">
        <f t="shared" si="3"/>
        <v>7.6719576719576715E-2</v>
      </c>
      <c r="Z40" s="78">
        <f t="shared" si="3"/>
        <v>0.11706349206349206</v>
      </c>
      <c r="AA40" s="78">
        <f t="shared" si="3"/>
        <v>0.15343915343915343</v>
      </c>
    </row>
    <row r="41" spans="1:27" x14ac:dyDescent="0.3">
      <c r="A41" s="116">
        <v>34060</v>
      </c>
      <c r="B41" s="77">
        <f t="shared" si="1"/>
        <v>152900</v>
      </c>
      <c r="C41" s="230">
        <v>23000</v>
      </c>
      <c r="D41" s="231"/>
      <c r="E41" s="4">
        <v>15600</v>
      </c>
      <c r="F41" s="4">
        <v>7300</v>
      </c>
      <c r="G41" s="4">
        <v>8700</v>
      </c>
      <c r="H41" s="4">
        <v>20300</v>
      </c>
      <c r="I41" s="4">
        <v>2100</v>
      </c>
      <c r="J41" s="4">
        <v>8500</v>
      </c>
      <c r="K41" s="4">
        <v>14100</v>
      </c>
      <c r="L41" s="4">
        <v>11800</v>
      </c>
      <c r="M41" s="4">
        <v>18000</v>
      </c>
      <c r="N41" s="9">
        <v>23500</v>
      </c>
      <c r="O41" s="69"/>
      <c r="P41" s="232">
        <f t="shared" si="5"/>
        <v>0.15042511445389142</v>
      </c>
      <c r="Q41" s="231">
        <f t="shared" si="4"/>
        <v>0</v>
      </c>
      <c r="R41" s="78">
        <f t="shared" si="4"/>
        <v>0.10202746893394375</v>
      </c>
      <c r="S41" s="78">
        <f t="shared" si="3"/>
        <v>4.7743623283191629E-2</v>
      </c>
      <c r="T41" s="78">
        <f t="shared" si="3"/>
        <v>5.6899934597776328E-2</v>
      </c>
      <c r="U41" s="78">
        <f t="shared" si="3"/>
        <v>0.1327665140614781</v>
      </c>
      <c r="V41" s="78">
        <f t="shared" si="3"/>
        <v>1.3734466971877043E-2</v>
      </c>
      <c r="W41" s="78">
        <f t="shared" si="3"/>
        <v>5.5591890124264222E-2</v>
      </c>
      <c r="X41" s="78">
        <f t="shared" si="3"/>
        <v>9.221713538260301E-2</v>
      </c>
      <c r="Y41" s="78">
        <f t="shared" si="3"/>
        <v>7.717462393721386E-2</v>
      </c>
      <c r="Z41" s="78">
        <f t="shared" si="3"/>
        <v>0.11772400261608895</v>
      </c>
      <c r="AA41" s="78">
        <f t="shared" si="3"/>
        <v>0.15369522563767168</v>
      </c>
    </row>
    <row r="42" spans="1:27" x14ac:dyDescent="0.3">
      <c r="A42" s="116">
        <v>34090</v>
      </c>
      <c r="B42" s="77">
        <f t="shared" si="1"/>
        <v>153100</v>
      </c>
      <c r="C42" s="230">
        <v>23500</v>
      </c>
      <c r="D42" s="231"/>
      <c r="E42" s="4">
        <v>15600</v>
      </c>
      <c r="F42" s="4">
        <v>7500</v>
      </c>
      <c r="G42" s="4">
        <v>8600</v>
      </c>
      <c r="H42" s="4">
        <v>20300</v>
      </c>
      <c r="I42" s="4">
        <v>2100</v>
      </c>
      <c r="J42" s="4">
        <v>8400</v>
      </c>
      <c r="K42" s="4">
        <v>14100</v>
      </c>
      <c r="L42" s="4">
        <v>12200</v>
      </c>
      <c r="M42" s="4">
        <v>17700</v>
      </c>
      <c r="N42" s="9">
        <v>23100</v>
      </c>
      <c r="O42" s="69"/>
      <c r="P42" s="232">
        <f t="shared" si="5"/>
        <v>0.15349444807315479</v>
      </c>
      <c r="Q42" s="231">
        <f t="shared" si="4"/>
        <v>0</v>
      </c>
      <c r="R42" s="78">
        <f t="shared" si="4"/>
        <v>0.10189418680600915</v>
      </c>
      <c r="S42" s="78">
        <f t="shared" si="3"/>
        <v>4.8987589810581322E-2</v>
      </c>
      <c r="T42" s="78">
        <f t="shared" si="3"/>
        <v>5.6172436316133244E-2</v>
      </c>
      <c r="U42" s="78">
        <f t="shared" si="3"/>
        <v>0.13259307642064011</v>
      </c>
      <c r="V42" s="78">
        <f t="shared" si="3"/>
        <v>1.3716525146962769E-2</v>
      </c>
      <c r="W42" s="78">
        <f t="shared" si="3"/>
        <v>5.4866100587851074E-2</v>
      </c>
      <c r="X42" s="78">
        <f t="shared" si="3"/>
        <v>9.2096668843892879E-2</v>
      </c>
      <c r="Y42" s="78">
        <f t="shared" si="3"/>
        <v>7.9686479425212273E-2</v>
      </c>
      <c r="Z42" s="78">
        <f t="shared" si="3"/>
        <v>0.11561071195297191</v>
      </c>
      <c r="AA42" s="78">
        <f t="shared" si="3"/>
        <v>0.15088177661659047</v>
      </c>
    </row>
    <row r="43" spans="1:27" x14ac:dyDescent="0.3">
      <c r="A43" s="116">
        <v>34121</v>
      </c>
      <c r="B43" s="77">
        <f t="shared" si="1"/>
        <v>153700</v>
      </c>
      <c r="C43" s="230">
        <v>23900</v>
      </c>
      <c r="D43" s="231"/>
      <c r="E43" s="4">
        <v>15700</v>
      </c>
      <c r="F43" s="4">
        <v>7600</v>
      </c>
      <c r="G43" s="4">
        <v>8700</v>
      </c>
      <c r="H43" s="4">
        <v>20400</v>
      </c>
      <c r="I43" s="4">
        <v>2100</v>
      </c>
      <c r="J43" s="4">
        <v>8400</v>
      </c>
      <c r="K43" s="4">
        <v>14200</v>
      </c>
      <c r="L43" s="4">
        <v>12300</v>
      </c>
      <c r="M43" s="4">
        <v>17600</v>
      </c>
      <c r="N43" s="9">
        <v>22800</v>
      </c>
      <c r="O43" s="69"/>
      <c r="P43" s="232">
        <f t="shared" si="5"/>
        <v>0.15549772283669486</v>
      </c>
      <c r="Q43" s="231">
        <f t="shared" si="4"/>
        <v>0</v>
      </c>
      <c r="R43" s="78">
        <f t="shared" si="4"/>
        <v>0.10214703968770332</v>
      </c>
      <c r="S43" s="78">
        <f t="shared" si="3"/>
        <v>4.9446974625894598E-2</v>
      </c>
      <c r="T43" s="78">
        <f t="shared" si="3"/>
        <v>5.6603773584905662E-2</v>
      </c>
      <c r="U43" s="78">
        <f t="shared" si="3"/>
        <v>0.13272608978529604</v>
      </c>
      <c r="V43" s="78">
        <f t="shared" si="3"/>
        <v>1.3662979830839297E-2</v>
      </c>
      <c r="W43" s="78">
        <f t="shared" si="3"/>
        <v>5.4651919323357188E-2</v>
      </c>
      <c r="X43" s="78">
        <f t="shared" si="3"/>
        <v>9.2387768379960961E-2</v>
      </c>
      <c r="Y43" s="78">
        <f t="shared" si="3"/>
        <v>8.0026024723487313E-2</v>
      </c>
      <c r="Z43" s="78">
        <f t="shared" si="3"/>
        <v>0.11450878334417697</v>
      </c>
      <c r="AA43" s="78">
        <f t="shared" si="3"/>
        <v>0.1483409238776838</v>
      </c>
    </row>
    <row r="44" spans="1:27" x14ac:dyDescent="0.3">
      <c r="A44" s="116">
        <v>34151</v>
      </c>
      <c r="B44" s="77">
        <f t="shared" si="1"/>
        <v>153900</v>
      </c>
      <c r="C44" s="230">
        <v>23700</v>
      </c>
      <c r="D44" s="231"/>
      <c r="E44" s="4">
        <v>15900</v>
      </c>
      <c r="F44" s="4">
        <v>7800</v>
      </c>
      <c r="G44" s="4">
        <v>8400</v>
      </c>
      <c r="H44" s="4">
        <v>20400</v>
      </c>
      <c r="I44" s="4">
        <v>2200</v>
      </c>
      <c r="J44" s="4">
        <v>8400</v>
      </c>
      <c r="K44" s="4">
        <v>14400</v>
      </c>
      <c r="L44" s="4">
        <v>12200</v>
      </c>
      <c r="M44" s="4">
        <v>17400</v>
      </c>
      <c r="N44" s="9">
        <v>23100</v>
      </c>
      <c r="O44" s="69"/>
      <c r="P44" s="232">
        <f>C44/$B44</f>
        <v>0.15399610136452241</v>
      </c>
      <c r="Q44" s="231">
        <f t="shared" si="4"/>
        <v>0</v>
      </c>
      <c r="R44" s="78">
        <f t="shared" si="4"/>
        <v>0.10331384015594541</v>
      </c>
      <c r="S44" s="78">
        <f t="shared" si="3"/>
        <v>5.0682261208576995E-2</v>
      </c>
      <c r="T44" s="78">
        <f t="shared" si="3"/>
        <v>5.4580896686159841E-2</v>
      </c>
      <c r="U44" s="78">
        <f t="shared" si="3"/>
        <v>0.13255360623781676</v>
      </c>
      <c r="V44" s="78">
        <f t="shared" si="3"/>
        <v>1.4294996751137101E-2</v>
      </c>
      <c r="W44" s="78">
        <f t="shared" si="3"/>
        <v>5.4580896686159841E-2</v>
      </c>
      <c r="X44" s="78">
        <f t="shared" si="3"/>
        <v>9.3567251461988299E-2</v>
      </c>
      <c r="Y44" s="78">
        <f t="shared" si="3"/>
        <v>7.9272254710851198E-2</v>
      </c>
      <c r="Z44" s="78">
        <f t="shared" si="3"/>
        <v>0.11306042884990253</v>
      </c>
      <c r="AA44" s="78">
        <f t="shared" si="3"/>
        <v>0.15009746588693956</v>
      </c>
    </row>
    <row r="45" spans="1:27" x14ac:dyDescent="0.3">
      <c r="A45" s="116">
        <v>34182</v>
      </c>
      <c r="B45" s="77">
        <f t="shared" si="1"/>
        <v>155500</v>
      </c>
      <c r="C45" s="230">
        <v>24400</v>
      </c>
      <c r="D45" s="231"/>
      <c r="E45" s="79">
        <v>15900</v>
      </c>
      <c r="F45" s="79">
        <v>7800</v>
      </c>
      <c r="G45" s="79">
        <v>8400</v>
      </c>
      <c r="H45" s="79">
        <v>20600</v>
      </c>
      <c r="I45" s="79">
        <v>2200</v>
      </c>
      <c r="J45" s="79">
        <v>8500</v>
      </c>
      <c r="K45" s="79">
        <v>14600</v>
      </c>
      <c r="L45" s="79">
        <v>12500</v>
      </c>
      <c r="M45" s="79">
        <v>17700</v>
      </c>
      <c r="N45" s="77">
        <v>22900</v>
      </c>
      <c r="O45" s="69"/>
      <c r="P45" s="232">
        <f t="shared" si="5"/>
        <v>0.15691318327974277</v>
      </c>
      <c r="Q45" s="231">
        <f t="shared" si="4"/>
        <v>0</v>
      </c>
      <c r="R45" s="78">
        <f t="shared" si="4"/>
        <v>0.10225080385852089</v>
      </c>
      <c r="S45" s="78">
        <f t="shared" si="3"/>
        <v>5.0160771704180061E-2</v>
      </c>
      <c r="T45" s="78">
        <f t="shared" si="3"/>
        <v>5.4019292604501605E-2</v>
      </c>
      <c r="U45" s="78">
        <f t="shared" si="3"/>
        <v>0.13247588424437298</v>
      </c>
      <c r="V45" s="78">
        <f t="shared" si="3"/>
        <v>1.414790996784566E-2</v>
      </c>
      <c r="W45" s="78">
        <f t="shared" si="3"/>
        <v>5.4662379421221867E-2</v>
      </c>
      <c r="X45" s="78">
        <f t="shared" si="3"/>
        <v>9.3890675241157559E-2</v>
      </c>
      <c r="Y45" s="78">
        <f t="shared" si="3"/>
        <v>8.0385852090032156E-2</v>
      </c>
      <c r="Z45" s="78">
        <f t="shared" si="3"/>
        <v>0.11382636655948553</v>
      </c>
      <c r="AA45" s="78">
        <f t="shared" si="3"/>
        <v>0.1472668810289389</v>
      </c>
    </row>
    <row r="46" spans="1:27" x14ac:dyDescent="0.3">
      <c r="A46" s="116">
        <v>34213</v>
      </c>
      <c r="B46" s="77">
        <f t="shared" si="1"/>
        <v>155800</v>
      </c>
      <c r="C46" s="230">
        <v>24700</v>
      </c>
      <c r="D46" s="231"/>
      <c r="E46" s="79">
        <v>15900</v>
      </c>
      <c r="F46" s="79">
        <v>7800</v>
      </c>
      <c r="G46" s="79">
        <v>8500</v>
      </c>
      <c r="H46" s="79">
        <v>20400</v>
      </c>
      <c r="I46" s="79">
        <v>2200</v>
      </c>
      <c r="J46" s="79">
        <v>8500</v>
      </c>
      <c r="K46" s="79">
        <v>14500</v>
      </c>
      <c r="L46" s="79">
        <v>12300</v>
      </c>
      <c r="M46" s="79">
        <v>18100</v>
      </c>
      <c r="N46" s="77">
        <v>22900</v>
      </c>
      <c r="O46" s="69"/>
      <c r="P46" s="232">
        <f t="shared" si="5"/>
        <v>0.15853658536585366</v>
      </c>
      <c r="Q46" s="231">
        <f t="shared" si="4"/>
        <v>0</v>
      </c>
      <c r="R46" s="78">
        <f t="shared" si="4"/>
        <v>0.10205391527599486</v>
      </c>
      <c r="S46" s="78">
        <f t="shared" si="3"/>
        <v>5.0064184852374842E-2</v>
      </c>
      <c r="T46" s="78">
        <f t="shared" si="3"/>
        <v>5.4557124518613609E-2</v>
      </c>
      <c r="U46" s="78">
        <f t="shared" si="3"/>
        <v>0.13093709884467267</v>
      </c>
      <c r="V46" s="78">
        <f t="shared" si="3"/>
        <v>1.4120667522464698E-2</v>
      </c>
      <c r="W46" s="78">
        <f t="shared" si="3"/>
        <v>5.4557124518613609E-2</v>
      </c>
      <c r="X46" s="78">
        <f t="shared" si="3"/>
        <v>9.3068035943517327E-2</v>
      </c>
      <c r="Y46" s="78">
        <f t="shared" si="3"/>
        <v>7.8947368421052627E-2</v>
      </c>
      <c r="Z46" s="78">
        <f t="shared" si="3"/>
        <v>0.11617458279845956</v>
      </c>
      <c r="AA46" s="78">
        <f t="shared" si="3"/>
        <v>0.14698331193838254</v>
      </c>
    </row>
    <row r="47" spans="1:27" x14ac:dyDescent="0.3">
      <c r="A47" s="116">
        <v>34243</v>
      </c>
      <c r="B47" s="77">
        <f t="shared" si="1"/>
        <v>156500</v>
      </c>
      <c r="C47" s="230">
        <v>24100</v>
      </c>
      <c r="D47" s="231"/>
      <c r="E47" s="79">
        <v>16300</v>
      </c>
      <c r="F47" s="79">
        <v>7900</v>
      </c>
      <c r="G47" s="79">
        <v>8400</v>
      </c>
      <c r="H47" s="79">
        <v>20400</v>
      </c>
      <c r="I47" s="79">
        <v>2100</v>
      </c>
      <c r="J47" s="79">
        <v>8400</v>
      </c>
      <c r="K47" s="79">
        <v>14600</v>
      </c>
      <c r="L47" s="79">
        <v>12200</v>
      </c>
      <c r="M47" s="79">
        <v>18500</v>
      </c>
      <c r="N47" s="77">
        <v>23600</v>
      </c>
      <c r="O47" s="69"/>
      <c r="P47" s="232">
        <f t="shared" si="5"/>
        <v>0.15399361022364216</v>
      </c>
      <c r="Q47" s="231">
        <f t="shared" si="4"/>
        <v>0</v>
      </c>
      <c r="R47" s="78">
        <f t="shared" si="4"/>
        <v>0.10415335463258786</v>
      </c>
      <c r="S47" s="78">
        <f t="shared" si="3"/>
        <v>5.0479233226837061E-2</v>
      </c>
      <c r="T47" s="78">
        <f t="shared" si="3"/>
        <v>5.3674121405750799E-2</v>
      </c>
      <c r="U47" s="78">
        <f t="shared" si="3"/>
        <v>0.13035143769968052</v>
      </c>
      <c r="V47" s="78">
        <f t="shared" si="3"/>
        <v>1.34185303514377E-2</v>
      </c>
      <c r="W47" s="78">
        <f t="shared" si="3"/>
        <v>5.3674121405750799E-2</v>
      </c>
      <c r="X47" s="78">
        <f t="shared" si="3"/>
        <v>9.3290734824281144E-2</v>
      </c>
      <c r="Y47" s="78">
        <f t="shared" si="3"/>
        <v>7.7955271565495213E-2</v>
      </c>
      <c r="Z47" s="78">
        <f t="shared" si="3"/>
        <v>0.1182108626198083</v>
      </c>
      <c r="AA47" s="78">
        <f t="shared" si="3"/>
        <v>0.15079872204472844</v>
      </c>
    </row>
    <row r="48" spans="1:27" x14ac:dyDescent="0.3">
      <c r="A48" s="116">
        <v>34274</v>
      </c>
      <c r="B48" s="77">
        <f t="shared" si="1"/>
        <v>157500</v>
      </c>
      <c r="C48" s="230">
        <v>24200</v>
      </c>
      <c r="D48" s="231"/>
      <c r="E48" s="79">
        <v>16300</v>
      </c>
      <c r="F48" s="79">
        <v>7900</v>
      </c>
      <c r="G48" s="79">
        <v>8500</v>
      </c>
      <c r="H48" s="79">
        <v>21100</v>
      </c>
      <c r="I48" s="79">
        <v>2100</v>
      </c>
      <c r="J48" s="79">
        <v>8600</v>
      </c>
      <c r="K48" s="79">
        <v>14500</v>
      </c>
      <c r="L48" s="79">
        <v>12300</v>
      </c>
      <c r="M48" s="79">
        <v>18500</v>
      </c>
      <c r="N48" s="77">
        <v>23500</v>
      </c>
      <c r="O48" s="69"/>
      <c r="P48" s="232">
        <f t="shared" si="5"/>
        <v>0.15365079365079365</v>
      </c>
      <c r="Q48" s="231">
        <f t="shared" si="4"/>
        <v>0</v>
      </c>
      <c r="R48" s="78">
        <f t="shared" si="4"/>
        <v>0.1034920634920635</v>
      </c>
      <c r="S48" s="78">
        <f t="shared" si="3"/>
        <v>5.015873015873016E-2</v>
      </c>
      <c r="T48" s="78">
        <f t="shared" si="3"/>
        <v>5.3968253968253971E-2</v>
      </c>
      <c r="U48" s="78">
        <f t="shared" si="3"/>
        <v>0.13396825396825396</v>
      </c>
      <c r="V48" s="78">
        <f t="shared" si="3"/>
        <v>1.3333333333333334E-2</v>
      </c>
      <c r="W48" s="78">
        <f t="shared" si="3"/>
        <v>5.4603174603174605E-2</v>
      </c>
      <c r="X48" s="78">
        <f t="shared" si="3"/>
        <v>9.2063492063492069E-2</v>
      </c>
      <c r="Y48" s="78">
        <f t="shared" si="3"/>
        <v>7.8095238095238093E-2</v>
      </c>
      <c r="Z48" s="78">
        <f t="shared" si="3"/>
        <v>0.11746031746031746</v>
      </c>
      <c r="AA48" s="78">
        <f t="shared" si="3"/>
        <v>0.1492063492063492</v>
      </c>
    </row>
    <row r="49" spans="1:27" x14ac:dyDescent="0.3">
      <c r="A49" s="116">
        <v>34304</v>
      </c>
      <c r="B49" s="77">
        <f t="shared" si="1"/>
        <v>158200</v>
      </c>
      <c r="C49" s="230">
        <v>24300</v>
      </c>
      <c r="D49" s="231"/>
      <c r="E49" s="79">
        <v>16200</v>
      </c>
      <c r="F49" s="79">
        <v>7900</v>
      </c>
      <c r="G49" s="79">
        <v>8400</v>
      </c>
      <c r="H49" s="79">
        <v>21400</v>
      </c>
      <c r="I49" s="79">
        <v>2100</v>
      </c>
      <c r="J49" s="79">
        <v>8600</v>
      </c>
      <c r="K49" s="79">
        <v>14700</v>
      </c>
      <c r="L49" s="79">
        <v>12400</v>
      </c>
      <c r="M49" s="79">
        <v>18600</v>
      </c>
      <c r="N49" s="77">
        <v>23600</v>
      </c>
      <c r="O49" s="69"/>
      <c r="P49" s="232">
        <f t="shared" si="5"/>
        <v>0.15360303413400758</v>
      </c>
      <c r="Q49" s="231">
        <f t="shared" si="4"/>
        <v>0</v>
      </c>
      <c r="R49" s="78">
        <f t="shared" si="4"/>
        <v>0.10240202275600506</v>
      </c>
      <c r="S49" s="78">
        <f t="shared" si="3"/>
        <v>4.9936788874841972E-2</v>
      </c>
      <c r="T49" s="78">
        <f t="shared" si="3"/>
        <v>5.3097345132743362E-2</v>
      </c>
      <c r="U49" s="78">
        <f t="shared" si="3"/>
        <v>0.13527180783817952</v>
      </c>
      <c r="V49" s="78">
        <f t="shared" si="3"/>
        <v>1.3274336283185841E-2</v>
      </c>
      <c r="W49" s="78">
        <f t="shared" si="3"/>
        <v>5.4361567635903919E-2</v>
      </c>
      <c r="X49" s="78">
        <f t="shared" si="3"/>
        <v>9.2920353982300891E-2</v>
      </c>
      <c r="Y49" s="78">
        <f t="shared" si="3"/>
        <v>7.8381795195954493E-2</v>
      </c>
      <c r="Z49" s="78">
        <f t="shared" si="3"/>
        <v>0.11757269279393173</v>
      </c>
      <c r="AA49" s="78">
        <f t="shared" si="3"/>
        <v>0.14917825537294563</v>
      </c>
    </row>
    <row r="50" spans="1:27" x14ac:dyDescent="0.3">
      <c r="A50" s="116">
        <v>34335</v>
      </c>
      <c r="B50" s="44">
        <f t="shared" si="1"/>
        <v>154700</v>
      </c>
      <c r="C50" s="230">
        <v>23400</v>
      </c>
      <c r="D50" s="231"/>
      <c r="E50" s="46">
        <v>15700</v>
      </c>
      <c r="F50" s="46">
        <v>7900</v>
      </c>
      <c r="G50" s="46">
        <v>8400</v>
      </c>
      <c r="H50" s="46">
        <v>20500</v>
      </c>
      <c r="I50" s="46">
        <v>2200</v>
      </c>
      <c r="J50" s="46">
        <v>8600</v>
      </c>
      <c r="K50" s="46">
        <v>14800</v>
      </c>
      <c r="L50" s="46">
        <v>12100</v>
      </c>
      <c r="M50" s="46">
        <v>18400</v>
      </c>
      <c r="N50" s="44">
        <v>22700</v>
      </c>
      <c r="O50" s="69"/>
      <c r="P50" s="232">
        <f>C50/$B50</f>
        <v>0.15126050420168066</v>
      </c>
      <c r="Q50" s="231">
        <f t="shared" si="4"/>
        <v>0</v>
      </c>
      <c r="R50" s="78">
        <f t="shared" si="4"/>
        <v>0.10148674854557208</v>
      </c>
      <c r="S50" s="78">
        <f t="shared" si="3"/>
        <v>5.1066580478345183E-2</v>
      </c>
      <c r="T50" s="78">
        <f t="shared" si="3"/>
        <v>5.4298642533936653E-2</v>
      </c>
      <c r="U50" s="78">
        <f t="shared" si="3"/>
        <v>0.13251454427925016</v>
      </c>
      <c r="V50" s="78">
        <f t="shared" si="3"/>
        <v>1.4221073044602456E-2</v>
      </c>
      <c r="W50" s="78">
        <f t="shared" si="3"/>
        <v>5.5591467356173235E-2</v>
      </c>
      <c r="X50" s="78">
        <f t="shared" si="3"/>
        <v>9.5669036845507427E-2</v>
      </c>
      <c r="Y50" s="78">
        <f t="shared" si="3"/>
        <v>7.821590174531351E-2</v>
      </c>
      <c r="Z50" s="78">
        <f t="shared" si="3"/>
        <v>0.11893988364576599</v>
      </c>
      <c r="AA50" s="78">
        <f>N50/$B50</f>
        <v>0.14673561732385262</v>
      </c>
    </row>
    <row r="51" spans="1:27" x14ac:dyDescent="0.3">
      <c r="A51" s="116">
        <v>34366</v>
      </c>
      <c r="B51" s="9">
        <f t="shared" si="1"/>
        <v>156000</v>
      </c>
      <c r="C51" s="230">
        <v>23800</v>
      </c>
      <c r="D51" s="231"/>
      <c r="E51" s="4">
        <v>15400</v>
      </c>
      <c r="F51" s="4">
        <v>7900</v>
      </c>
      <c r="G51" s="4">
        <v>8400</v>
      </c>
      <c r="H51" s="4">
        <v>20300</v>
      </c>
      <c r="I51" s="4">
        <v>2100</v>
      </c>
      <c r="J51" s="4">
        <v>8700</v>
      </c>
      <c r="K51" s="4">
        <v>14800</v>
      </c>
      <c r="L51" s="4">
        <v>12400</v>
      </c>
      <c r="M51" s="4">
        <v>18900</v>
      </c>
      <c r="N51" s="9">
        <v>23300</v>
      </c>
      <c r="O51" s="69"/>
      <c r="P51" s="232">
        <f t="shared" ref="P51:AA86" si="6">C51/$B51</f>
        <v>0.15256410256410258</v>
      </c>
      <c r="Q51" s="231">
        <f t="shared" si="4"/>
        <v>0</v>
      </c>
      <c r="R51" s="78">
        <f t="shared" si="4"/>
        <v>9.8717948717948714E-2</v>
      </c>
      <c r="S51" s="78">
        <f t="shared" si="3"/>
        <v>5.0641025641025642E-2</v>
      </c>
      <c r="T51" s="78">
        <f t="shared" si="3"/>
        <v>5.3846153846153849E-2</v>
      </c>
      <c r="U51" s="78">
        <f t="shared" si="3"/>
        <v>0.13012820512820514</v>
      </c>
      <c r="V51" s="78">
        <f t="shared" si="3"/>
        <v>1.3461538461538462E-2</v>
      </c>
      <c r="W51" s="78">
        <f t="shared" si="3"/>
        <v>5.5769230769230772E-2</v>
      </c>
      <c r="X51" s="78">
        <f t="shared" si="3"/>
        <v>9.4871794871794868E-2</v>
      </c>
      <c r="Y51" s="78">
        <f t="shared" si="3"/>
        <v>7.9487179487179482E-2</v>
      </c>
      <c r="Z51" s="78">
        <f t="shared" si="3"/>
        <v>0.12115384615384615</v>
      </c>
      <c r="AA51" s="78">
        <f t="shared" si="3"/>
        <v>0.14935897435897436</v>
      </c>
    </row>
    <row r="52" spans="1:27" x14ac:dyDescent="0.3">
      <c r="A52" s="116">
        <v>34394</v>
      </c>
      <c r="B52" s="9">
        <f t="shared" si="1"/>
        <v>158700</v>
      </c>
      <c r="C52" s="230">
        <v>24300</v>
      </c>
      <c r="D52" s="231"/>
      <c r="E52" s="4">
        <v>15700</v>
      </c>
      <c r="F52" s="4">
        <v>8000</v>
      </c>
      <c r="G52" s="4">
        <v>8500</v>
      </c>
      <c r="H52" s="4">
        <v>20500</v>
      </c>
      <c r="I52" s="4">
        <v>2300</v>
      </c>
      <c r="J52" s="4">
        <v>8700</v>
      </c>
      <c r="K52" s="4">
        <v>15000</v>
      </c>
      <c r="L52" s="4">
        <v>12900</v>
      </c>
      <c r="M52" s="4">
        <v>19200</v>
      </c>
      <c r="N52" s="9">
        <v>23600</v>
      </c>
      <c r="O52" s="69"/>
      <c r="P52" s="232">
        <f t="shared" si="6"/>
        <v>0.15311909262759923</v>
      </c>
      <c r="Q52" s="231">
        <f t="shared" si="4"/>
        <v>0</v>
      </c>
      <c r="R52" s="78">
        <f t="shared" si="4"/>
        <v>9.8928796471329558E-2</v>
      </c>
      <c r="S52" s="78">
        <f t="shared" si="3"/>
        <v>5.0409577819785757E-2</v>
      </c>
      <c r="T52" s="78">
        <f t="shared" si="3"/>
        <v>5.3560176433522372E-2</v>
      </c>
      <c r="U52" s="78">
        <f t="shared" si="3"/>
        <v>0.12917454316320101</v>
      </c>
      <c r="V52" s="78">
        <f t="shared" si="3"/>
        <v>1.4492753623188406E-2</v>
      </c>
      <c r="W52" s="78">
        <f t="shared" si="3"/>
        <v>5.4820415879017016E-2</v>
      </c>
      <c r="X52" s="78">
        <f t="shared" si="3"/>
        <v>9.4517958412098299E-2</v>
      </c>
      <c r="Y52" s="78">
        <f t="shared" si="3"/>
        <v>8.1285444234404536E-2</v>
      </c>
      <c r="Z52" s="78">
        <f t="shared" si="3"/>
        <v>0.12098298676748583</v>
      </c>
      <c r="AA52" s="78">
        <f t="shared" si="3"/>
        <v>0.148708254568368</v>
      </c>
    </row>
    <row r="53" spans="1:27" x14ac:dyDescent="0.3">
      <c r="A53" s="116">
        <v>34425</v>
      </c>
      <c r="B53" s="9">
        <f t="shared" si="1"/>
        <v>160400</v>
      </c>
      <c r="C53" s="230">
        <v>24400</v>
      </c>
      <c r="D53" s="231"/>
      <c r="E53" s="4">
        <v>16500</v>
      </c>
      <c r="F53" s="4">
        <v>8100</v>
      </c>
      <c r="G53" s="4">
        <v>8900</v>
      </c>
      <c r="H53" s="4">
        <v>20700</v>
      </c>
      <c r="I53" s="4">
        <v>2300</v>
      </c>
      <c r="J53" s="4">
        <v>8700</v>
      </c>
      <c r="K53" s="4">
        <v>15200</v>
      </c>
      <c r="L53" s="4">
        <v>13500</v>
      </c>
      <c r="M53" s="4">
        <v>18700</v>
      </c>
      <c r="N53" s="9">
        <v>23400</v>
      </c>
      <c r="O53" s="69"/>
      <c r="P53" s="232">
        <f t="shared" si="6"/>
        <v>0.15211970074812967</v>
      </c>
      <c r="Q53" s="231">
        <f t="shared" si="4"/>
        <v>0</v>
      </c>
      <c r="R53" s="78">
        <f t="shared" si="4"/>
        <v>0.10286783042394015</v>
      </c>
      <c r="S53" s="78">
        <f t="shared" si="3"/>
        <v>5.0498753117206981E-2</v>
      </c>
      <c r="T53" s="78">
        <f t="shared" si="3"/>
        <v>5.5486284289276808E-2</v>
      </c>
      <c r="U53" s="78">
        <f t="shared" si="3"/>
        <v>0.12905236907730674</v>
      </c>
      <c r="V53" s="78">
        <f t="shared" si="3"/>
        <v>1.4339152119700748E-2</v>
      </c>
      <c r="W53" s="78">
        <f t="shared" si="3"/>
        <v>5.4239401496259353E-2</v>
      </c>
      <c r="X53" s="78">
        <f t="shared" si="3"/>
        <v>9.4763092269326679E-2</v>
      </c>
      <c r="Y53" s="78">
        <f t="shared" ref="Y53:AA65" si="7">L53/$B53</f>
        <v>8.4164588528678308E-2</v>
      </c>
      <c r="Z53" s="78">
        <f t="shared" si="7"/>
        <v>0.11658354114713217</v>
      </c>
      <c r="AA53" s="78">
        <f t="shared" si="7"/>
        <v>0.14588528678304238</v>
      </c>
    </row>
    <row r="54" spans="1:27" x14ac:dyDescent="0.3">
      <c r="A54" s="116">
        <v>34455</v>
      </c>
      <c r="B54" s="9">
        <f t="shared" si="1"/>
        <v>161900</v>
      </c>
      <c r="C54" s="230">
        <v>24800</v>
      </c>
      <c r="D54" s="231"/>
      <c r="E54" s="4">
        <v>16900</v>
      </c>
      <c r="F54" s="4">
        <v>8200</v>
      </c>
      <c r="G54" s="4">
        <v>8900</v>
      </c>
      <c r="H54" s="4">
        <v>20800</v>
      </c>
      <c r="I54" s="4">
        <v>2300</v>
      </c>
      <c r="J54" s="4">
        <v>8800</v>
      </c>
      <c r="K54" s="4">
        <v>15300</v>
      </c>
      <c r="L54" s="4">
        <v>13700</v>
      </c>
      <c r="M54" s="4">
        <v>18800</v>
      </c>
      <c r="N54" s="9">
        <v>23400</v>
      </c>
      <c r="O54" s="69"/>
      <c r="P54" s="232">
        <f t="shared" si="6"/>
        <v>0.1531809759110562</v>
      </c>
      <c r="Q54" s="231">
        <f t="shared" si="4"/>
        <v>0</v>
      </c>
      <c r="R54" s="78">
        <f t="shared" si="4"/>
        <v>0.10438542310067943</v>
      </c>
      <c r="S54" s="78">
        <f t="shared" si="4"/>
        <v>5.06485484867202E-2</v>
      </c>
      <c r="T54" s="78">
        <f t="shared" si="4"/>
        <v>5.4972205064854847E-2</v>
      </c>
      <c r="U54" s="78">
        <f t="shared" si="4"/>
        <v>0.12847436689314393</v>
      </c>
      <c r="V54" s="78">
        <f t="shared" si="4"/>
        <v>1.4206300185299567E-2</v>
      </c>
      <c r="W54" s="78">
        <f t="shared" si="4"/>
        <v>5.4354539839407044E-2</v>
      </c>
      <c r="X54" s="78">
        <f t="shared" si="4"/>
        <v>9.4502779493514516E-2</v>
      </c>
      <c r="Y54" s="78">
        <f t="shared" si="7"/>
        <v>8.4620135886349604E-2</v>
      </c>
      <c r="Z54" s="78">
        <f t="shared" si="7"/>
        <v>0.11612106238418778</v>
      </c>
      <c r="AA54" s="78">
        <f t="shared" si="7"/>
        <v>0.14453366275478691</v>
      </c>
    </row>
    <row r="55" spans="1:27" x14ac:dyDescent="0.3">
      <c r="A55" s="116">
        <v>34486</v>
      </c>
      <c r="B55" s="9">
        <f t="shared" si="1"/>
        <v>162400</v>
      </c>
      <c r="C55" s="230">
        <v>25400</v>
      </c>
      <c r="D55" s="231"/>
      <c r="E55" s="4">
        <v>17000</v>
      </c>
      <c r="F55" s="4">
        <v>8200</v>
      </c>
      <c r="G55" s="4">
        <v>8900</v>
      </c>
      <c r="H55" s="4">
        <v>20800</v>
      </c>
      <c r="I55" s="4">
        <v>2300</v>
      </c>
      <c r="J55" s="4">
        <v>8900</v>
      </c>
      <c r="K55" s="4">
        <v>15300</v>
      </c>
      <c r="L55" s="4">
        <v>13700</v>
      </c>
      <c r="M55" s="4">
        <v>18600</v>
      </c>
      <c r="N55" s="9">
        <v>23300</v>
      </c>
      <c r="O55" s="69"/>
      <c r="P55" s="232">
        <f t="shared" si="6"/>
        <v>0.15640394088669951</v>
      </c>
      <c r="Q55" s="231">
        <f t="shared" si="4"/>
        <v>0</v>
      </c>
      <c r="R55" s="78">
        <f t="shared" si="4"/>
        <v>0.10467980295566502</v>
      </c>
      <c r="S55" s="78">
        <f t="shared" si="4"/>
        <v>5.0492610837438424E-2</v>
      </c>
      <c r="T55" s="78">
        <f t="shared" si="4"/>
        <v>5.4802955665024633E-2</v>
      </c>
      <c r="U55" s="78">
        <f t="shared" si="4"/>
        <v>0.12807881773399016</v>
      </c>
      <c r="V55" s="78">
        <f t="shared" si="4"/>
        <v>1.416256157635468E-2</v>
      </c>
      <c r="W55" s="78">
        <f t="shared" si="4"/>
        <v>5.4802955665024633E-2</v>
      </c>
      <c r="X55" s="78">
        <f t="shared" si="4"/>
        <v>9.4211822660098518E-2</v>
      </c>
      <c r="Y55" s="78">
        <f t="shared" si="7"/>
        <v>8.4359605911330043E-2</v>
      </c>
      <c r="Z55" s="78">
        <f t="shared" si="7"/>
        <v>0.1145320197044335</v>
      </c>
      <c r="AA55" s="78">
        <f t="shared" si="7"/>
        <v>0.14347290640394089</v>
      </c>
    </row>
    <row r="56" spans="1:27" x14ac:dyDescent="0.3">
      <c r="A56" s="116">
        <v>34516</v>
      </c>
      <c r="B56" s="9">
        <f t="shared" si="1"/>
        <v>162400</v>
      </c>
      <c r="C56" s="230">
        <v>25400</v>
      </c>
      <c r="D56" s="231"/>
      <c r="E56" s="4">
        <v>16900</v>
      </c>
      <c r="F56" s="4">
        <v>8100</v>
      </c>
      <c r="G56" s="4">
        <v>8600</v>
      </c>
      <c r="H56" s="4">
        <v>20700</v>
      </c>
      <c r="I56" s="4">
        <v>2300</v>
      </c>
      <c r="J56" s="4">
        <v>8900</v>
      </c>
      <c r="K56" s="4">
        <v>15400</v>
      </c>
      <c r="L56" s="4">
        <v>13900</v>
      </c>
      <c r="M56" s="4">
        <v>18700</v>
      </c>
      <c r="N56" s="9">
        <v>23500</v>
      </c>
      <c r="O56" s="69"/>
      <c r="P56" s="232">
        <f t="shared" si="6"/>
        <v>0.15640394088669951</v>
      </c>
      <c r="Q56" s="231">
        <f t="shared" si="4"/>
        <v>0</v>
      </c>
      <c r="R56" s="78">
        <f t="shared" si="4"/>
        <v>0.10406403940886699</v>
      </c>
      <c r="S56" s="78">
        <f t="shared" si="4"/>
        <v>4.9876847290640396E-2</v>
      </c>
      <c r="T56" s="78">
        <f t="shared" si="4"/>
        <v>5.295566502463054E-2</v>
      </c>
      <c r="U56" s="78">
        <f t="shared" si="4"/>
        <v>0.12746305418719212</v>
      </c>
      <c r="V56" s="78">
        <f t="shared" si="4"/>
        <v>1.416256157635468E-2</v>
      </c>
      <c r="W56" s="78">
        <f t="shared" si="4"/>
        <v>5.4802955665024633E-2</v>
      </c>
      <c r="X56" s="78">
        <f t="shared" si="4"/>
        <v>9.4827586206896547E-2</v>
      </c>
      <c r="Y56" s="78">
        <f t="shared" si="7"/>
        <v>8.5591133004926115E-2</v>
      </c>
      <c r="Z56" s="78">
        <f t="shared" si="7"/>
        <v>0.11514778325123153</v>
      </c>
      <c r="AA56" s="78">
        <f t="shared" si="7"/>
        <v>0.14470443349753695</v>
      </c>
    </row>
    <row r="57" spans="1:27" x14ac:dyDescent="0.3">
      <c r="A57" s="116">
        <v>34547</v>
      </c>
      <c r="B57" s="9">
        <f t="shared" si="1"/>
        <v>163500</v>
      </c>
      <c r="C57" s="230">
        <v>26000</v>
      </c>
      <c r="D57" s="231"/>
      <c r="E57" s="4">
        <v>17200</v>
      </c>
      <c r="F57" s="4">
        <v>8100</v>
      </c>
      <c r="G57" s="4">
        <v>8700</v>
      </c>
      <c r="H57" s="4">
        <v>21100</v>
      </c>
      <c r="I57" s="4">
        <v>2300</v>
      </c>
      <c r="J57" s="4">
        <v>9000</v>
      </c>
      <c r="K57" s="4">
        <v>15400</v>
      </c>
      <c r="L57" s="4">
        <v>13700</v>
      </c>
      <c r="M57" s="4">
        <v>18700.000000000004</v>
      </c>
      <c r="N57" s="9">
        <v>23300</v>
      </c>
      <c r="O57" s="69"/>
      <c r="P57" s="232">
        <f>C57/$B57</f>
        <v>0.15902140672782875</v>
      </c>
      <c r="Q57" s="231">
        <f t="shared" si="4"/>
        <v>0</v>
      </c>
      <c r="R57" s="78">
        <f t="shared" si="4"/>
        <v>0.10519877675840979</v>
      </c>
      <c r="S57" s="78">
        <f t="shared" si="4"/>
        <v>4.9541284403669728E-2</v>
      </c>
      <c r="T57" s="78">
        <f t="shared" si="4"/>
        <v>5.321100917431193E-2</v>
      </c>
      <c r="U57" s="78">
        <f t="shared" si="4"/>
        <v>0.12905198776758409</v>
      </c>
      <c r="V57" s="78">
        <f t="shared" si="4"/>
        <v>1.4067278287461774E-2</v>
      </c>
      <c r="W57" s="78">
        <f t="shared" si="4"/>
        <v>5.5045871559633031E-2</v>
      </c>
      <c r="X57" s="78">
        <f t="shared" si="4"/>
        <v>9.4189602446483181E-2</v>
      </c>
      <c r="Y57" s="78">
        <f t="shared" si="7"/>
        <v>8.3792048929663604E-2</v>
      </c>
      <c r="Z57" s="78">
        <f t="shared" si="7"/>
        <v>0.11437308868501531</v>
      </c>
      <c r="AA57" s="78">
        <f t="shared" si="7"/>
        <v>0.14250764525993884</v>
      </c>
    </row>
    <row r="58" spans="1:27" x14ac:dyDescent="0.3">
      <c r="A58" s="116">
        <v>34578</v>
      </c>
      <c r="B58" s="9">
        <f t="shared" si="1"/>
        <v>164600</v>
      </c>
      <c r="C58" s="230">
        <v>26200</v>
      </c>
      <c r="D58" s="231"/>
      <c r="E58" s="4">
        <v>17200</v>
      </c>
      <c r="F58" s="4">
        <v>8000</v>
      </c>
      <c r="G58" s="4">
        <v>8700</v>
      </c>
      <c r="H58" s="4">
        <v>21100</v>
      </c>
      <c r="I58" s="4">
        <v>2300</v>
      </c>
      <c r="J58" s="4">
        <v>9000</v>
      </c>
      <c r="K58" s="4">
        <v>15400</v>
      </c>
      <c r="L58" s="4">
        <v>13800</v>
      </c>
      <c r="M58" s="4">
        <v>19300</v>
      </c>
      <c r="N58" s="9">
        <v>23600</v>
      </c>
      <c r="O58" s="69"/>
      <c r="P58" s="232">
        <f t="shared" si="6"/>
        <v>0.1591737545565006</v>
      </c>
      <c r="Q58" s="231">
        <f t="shared" si="4"/>
        <v>0</v>
      </c>
      <c r="R58" s="78">
        <f t="shared" si="4"/>
        <v>0.10449574726609964</v>
      </c>
      <c r="S58" s="78">
        <f t="shared" si="4"/>
        <v>4.8602673147023087E-2</v>
      </c>
      <c r="T58" s="78">
        <f t="shared" si="4"/>
        <v>5.2855407047387608E-2</v>
      </c>
      <c r="U58" s="78">
        <f t="shared" si="4"/>
        <v>0.12818955042527339</v>
      </c>
      <c r="V58" s="78">
        <f t="shared" si="4"/>
        <v>1.3973268529769137E-2</v>
      </c>
      <c r="W58" s="78">
        <f t="shared" si="4"/>
        <v>5.4678007290400975E-2</v>
      </c>
      <c r="X58" s="78">
        <f t="shared" si="4"/>
        <v>9.356014580801944E-2</v>
      </c>
      <c r="Y58" s="78">
        <f t="shared" si="7"/>
        <v>8.3839611178614826E-2</v>
      </c>
      <c r="Z58" s="78">
        <f t="shared" si="7"/>
        <v>0.1172539489671932</v>
      </c>
      <c r="AA58" s="78">
        <f t="shared" si="7"/>
        <v>0.1433778857837181</v>
      </c>
    </row>
    <row r="59" spans="1:27" x14ac:dyDescent="0.3">
      <c r="A59" s="116">
        <v>34608</v>
      </c>
      <c r="B59" s="9">
        <f t="shared" si="1"/>
        <v>164200</v>
      </c>
      <c r="C59" s="230">
        <v>25200</v>
      </c>
      <c r="D59" s="231"/>
      <c r="E59" s="4">
        <v>17500</v>
      </c>
      <c r="F59" s="4">
        <v>8100</v>
      </c>
      <c r="G59" s="4">
        <v>8700</v>
      </c>
      <c r="H59" s="4">
        <v>20900</v>
      </c>
      <c r="I59" s="4">
        <v>2300</v>
      </c>
      <c r="J59" s="4">
        <v>8900</v>
      </c>
      <c r="K59" s="4">
        <v>15300</v>
      </c>
      <c r="L59" s="4">
        <v>13500</v>
      </c>
      <c r="M59" s="4">
        <v>19800</v>
      </c>
      <c r="N59" s="9">
        <v>24000</v>
      </c>
      <c r="O59" s="69"/>
      <c r="P59" s="232">
        <f t="shared" si="6"/>
        <v>0.15347137637028013</v>
      </c>
      <c r="Q59" s="231">
        <f t="shared" si="4"/>
        <v>0</v>
      </c>
      <c r="R59" s="78">
        <f t="shared" si="4"/>
        <v>0.10657734470158343</v>
      </c>
      <c r="S59" s="78">
        <f t="shared" si="4"/>
        <v>4.933008526187576E-2</v>
      </c>
      <c r="T59" s="78">
        <f t="shared" si="4"/>
        <v>5.2984165651644335E-2</v>
      </c>
      <c r="U59" s="78">
        <f t="shared" si="4"/>
        <v>0.12728380024360536</v>
      </c>
      <c r="V59" s="78">
        <f t="shared" si="4"/>
        <v>1.4007308160779537E-2</v>
      </c>
      <c r="W59" s="78">
        <f t="shared" si="4"/>
        <v>5.4202192448233863E-2</v>
      </c>
      <c r="X59" s="78">
        <f t="shared" si="4"/>
        <v>9.317904993909866E-2</v>
      </c>
      <c r="Y59" s="78">
        <f t="shared" si="7"/>
        <v>8.221680876979294E-2</v>
      </c>
      <c r="Z59" s="78">
        <f t="shared" si="7"/>
        <v>0.12058465286236297</v>
      </c>
      <c r="AA59" s="78">
        <f t="shared" si="7"/>
        <v>0.146163215590743</v>
      </c>
    </row>
    <row r="60" spans="1:27" x14ac:dyDescent="0.3">
      <c r="A60" s="116">
        <v>34639</v>
      </c>
      <c r="B60" s="9">
        <f t="shared" si="1"/>
        <v>165200</v>
      </c>
      <c r="C60" s="230">
        <v>25500</v>
      </c>
      <c r="D60" s="231"/>
      <c r="E60" s="4">
        <v>17500</v>
      </c>
      <c r="F60" s="4">
        <v>8000</v>
      </c>
      <c r="G60" s="4">
        <v>8700</v>
      </c>
      <c r="H60" s="4">
        <v>21500</v>
      </c>
      <c r="I60" s="4">
        <v>2300</v>
      </c>
      <c r="J60" s="4">
        <v>9000</v>
      </c>
      <c r="K60" s="4">
        <v>15500</v>
      </c>
      <c r="L60" s="4">
        <v>13600</v>
      </c>
      <c r="M60" s="4">
        <v>19700</v>
      </c>
      <c r="N60" s="9">
        <v>23900</v>
      </c>
      <c r="O60" s="69"/>
      <c r="P60" s="232">
        <f t="shared" si="6"/>
        <v>0.15435835351089588</v>
      </c>
      <c r="Q60" s="231">
        <f t="shared" si="4"/>
        <v>0</v>
      </c>
      <c r="R60" s="78">
        <f t="shared" si="4"/>
        <v>0.1059322033898305</v>
      </c>
      <c r="S60" s="78">
        <f t="shared" si="4"/>
        <v>4.8426150121065374E-2</v>
      </c>
      <c r="T60" s="78">
        <f t="shared" si="4"/>
        <v>5.2663438256658597E-2</v>
      </c>
      <c r="U60" s="78">
        <f t="shared" si="4"/>
        <v>0.13014527845036319</v>
      </c>
      <c r="V60" s="78">
        <f t="shared" si="4"/>
        <v>1.3922518159806295E-2</v>
      </c>
      <c r="W60" s="78">
        <f t="shared" si="4"/>
        <v>5.4479418886198547E-2</v>
      </c>
      <c r="X60" s="78">
        <f t="shared" si="4"/>
        <v>9.3825665859564158E-2</v>
      </c>
      <c r="Y60" s="78">
        <f t="shared" si="7"/>
        <v>8.2324455205811137E-2</v>
      </c>
      <c r="Z60" s="78">
        <f t="shared" si="7"/>
        <v>0.11924939467312348</v>
      </c>
      <c r="AA60" s="78">
        <f t="shared" si="7"/>
        <v>0.14467312348668282</v>
      </c>
    </row>
    <row r="61" spans="1:27" x14ac:dyDescent="0.3">
      <c r="A61" s="116">
        <v>34669</v>
      </c>
      <c r="B61" s="9">
        <f t="shared" si="1"/>
        <v>166300</v>
      </c>
      <c r="C61" s="230">
        <v>25400</v>
      </c>
      <c r="D61" s="231"/>
      <c r="E61" s="4">
        <v>17800</v>
      </c>
      <c r="F61" s="4">
        <v>8100</v>
      </c>
      <c r="G61" s="4">
        <v>8800</v>
      </c>
      <c r="H61" s="4">
        <v>22000</v>
      </c>
      <c r="I61" s="4">
        <v>2300</v>
      </c>
      <c r="J61" s="4">
        <v>9100</v>
      </c>
      <c r="K61" s="4">
        <v>15500</v>
      </c>
      <c r="L61" s="4">
        <v>13600</v>
      </c>
      <c r="M61" s="4">
        <v>19700</v>
      </c>
      <c r="N61" s="9">
        <v>24000</v>
      </c>
      <c r="O61" s="69"/>
      <c r="P61" s="232">
        <f t="shared" si="6"/>
        <v>0.15273601924233313</v>
      </c>
      <c r="Q61" s="231">
        <f t="shared" si="4"/>
        <v>0</v>
      </c>
      <c r="R61" s="78">
        <f t="shared" si="4"/>
        <v>0.10703547805171378</v>
      </c>
      <c r="S61" s="78">
        <f t="shared" si="4"/>
        <v>4.8707155742633797E-2</v>
      </c>
      <c r="T61" s="78">
        <f t="shared" si="4"/>
        <v>5.2916416115454001E-2</v>
      </c>
      <c r="U61" s="78">
        <f t="shared" si="4"/>
        <v>0.132291040288635</v>
      </c>
      <c r="V61" s="78">
        <f t="shared" si="4"/>
        <v>1.3830426939266387E-2</v>
      </c>
      <c r="W61" s="78">
        <f t="shared" si="4"/>
        <v>5.4720384846662661E-2</v>
      </c>
      <c r="X61" s="78">
        <f t="shared" si="4"/>
        <v>9.3205051112447382E-2</v>
      </c>
      <c r="Y61" s="78">
        <f t="shared" si="7"/>
        <v>8.1779915814792548E-2</v>
      </c>
      <c r="Z61" s="78">
        <f t="shared" si="7"/>
        <v>0.11846061334936861</v>
      </c>
      <c r="AA61" s="78">
        <f t="shared" si="7"/>
        <v>0.14431749849669273</v>
      </c>
    </row>
    <row r="62" spans="1:27" x14ac:dyDescent="0.3">
      <c r="A62" s="116">
        <v>34700</v>
      </c>
      <c r="B62" s="9">
        <f t="shared" si="1"/>
        <v>162500</v>
      </c>
      <c r="C62" s="230">
        <v>24800</v>
      </c>
      <c r="D62" s="231"/>
      <c r="E62" s="4">
        <v>17300</v>
      </c>
      <c r="F62" s="4">
        <v>7900</v>
      </c>
      <c r="G62" s="4">
        <v>8700</v>
      </c>
      <c r="H62" s="4">
        <v>20800</v>
      </c>
      <c r="I62" s="4">
        <v>2300</v>
      </c>
      <c r="J62" s="4">
        <v>9000</v>
      </c>
      <c r="K62" s="4">
        <v>15500</v>
      </c>
      <c r="L62" s="4">
        <v>13000</v>
      </c>
      <c r="M62" s="4">
        <v>19900</v>
      </c>
      <c r="N62" s="9">
        <v>23300</v>
      </c>
      <c r="O62" s="69"/>
      <c r="P62" s="232">
        <f t="shared" si="6"/>
        <v>0.15261538461538462</v>
      </c>
      <c r="Q62" s="231">
        <f t="shared" si="4"/>
        <v>0</v>
      </c>
      <c r="R62" s="78">
        <f t="shared" si="4"/>
        <v>0.10646153846153845</v>
      </c>
      <c r="S62" s="78">
        <f t="shared" si="4"/>
        <v>4.8615384615384616E-2</v>
      </c>
      <c r="T62" s="78">
        <f t="shared" si="4"/>
        <v>5.3538461538461542E-2</v>
      </c>
      <c r="U62" s="78">
        <f t="shared" si="4"/>
        <v>0.128</v>
      </c>
      <c r="V62" s="78">
        <f t="shared" si="4"/>
        <v>1.4153846153846154E-2</v>
      </c>
      <c r="W62" s="78">
        <f t="shared" si="4"/>
        <v>5.5384615384615386E-2</v>
      </c>
      <c r="X62" s="78">
        <f t="shared" si="4"/>
        <v>9.5384615384615387E-2</v>
      </c>
      <c r="Y62" s="78">
        <f t="shared" si="7"/>
        <v>0.08</v>
      </c>
      <c r="Z62" s="78">
        <f t="shared" si="7"/>
        <v>0.12246153846153846</v>
      </c>
      <c r="AA62" s="78">
        <f t="shared" si="7"/>
        <v>0.14338461538461539</v>
      </c>
    </row>
    <row r="63" spans="1:27" x14ac:dyDescent="0.3">
      <c r="A63" s="116">
        <v>34731</v>
      </c>
      <c r="B63" s="9">
        <f t="shared" si="1"/>
        <v>163500</v>
      </c>
      <c r="C63" s="230">
        <v>25000</v>
      </c>
      <c r="D63" s="231"/>
      <c r="E63" s="4">
        <v>17100</v>
      </c>
      <c r="F63" s="4">
        <v>7800</v>
      </c>
      <c r="G63" s="4">
        <v>8800</v>
      </c>
      <c r="H63" s="4">
        <v>20500</v>
      </c>
      <c r="I63" s="4">
        <v>2300</v>
      </c>
      <c r="J63" s="4">
        <v>9000</v>
      </c>
      <c r="K63" s="4">
        <v>15700</v>
      </c>
      <c r="L63" s="4">
        <v>13500</v>
      </c>
      <c r="M63" s="4">
        <v>19900</v>
      </c>
      <c r="N63" s="9">
        <v>23900</v>
      </c>
      <c r="O63" s="69"/>
      <c r="P63" s="232">
        <f t="shared" si="6"/>
        <v>0.1529051987767584</v>
      </c>
      <c r="Q63" s="231">
        <f t="shared" si="4"/>
        <v>0</v>
      </c>
      <c r="R63" s="78">
        <f t="shared" si="4"/>
        <v>0.10458715596330276</v>
      </c>
      <c r="S63" s="78">
        <f t="shared" si="4"/>
        <v>4.7706422018348627E-2</v>
      </c>
      <c r="T63" s="78">
        <f t="shared" si="4"/>
        <v>5.3822629969418959E-2</v>
      </c>
      <c r="U63" s="78">
        <f t="shared" si="4"/>
        <v>0.12538226299694188</v>
      </c>
      <c r="V63" s="78">
        <f t="shared" si="4"/>
        <v>1.4067278287461774E-2</v>
      </c>
      <c r="W63" s="78">
        <f t="shared" si="4"/>
        <v>5.5045871559633031E-2</v>
      </c>
      <c r="X63" s="78">
        <f t="shared" si="4"/>
        <v>9.6024464831804282E-2</v>
      </c>
      <c r="Y63" s="78">
        <f t="shared" si="7"/>
        <v>8.2568807339449546E-2</v>
      </c>
      <c r="Z63" s="78">
        <f t="shared" si="7"/>
        <v>0.1217125382262997</v>
      </c>
      <c r="AA63" s="78">
        <f t="shared" si="7"/>
        <v>0.14617737003058104</v>
      </c>
    </row>
    <row r="64" spans="1:27" x14ac:dyDescent="0.3">
      <c r="A64" s="116">
        <v>34759</v>
      </c>
      <c r="B64" s="9">
        <f t="shared" si="1"/>
        <v>165500</v>
      </c>
      <c r="C64" s="230">
        <v>25300</v>
      </c>
      <c r="D64" s="231"/>
      <c r="E64" s="4">
        <v>17100</v>
      </c>
      <c r="F64" s="4">
        <v>7900</v>
      </c>
      <c r="G64" s="4">
        <v>8900</v>
      </c>
      <c r="H64" s="4">
        <v>20800</v>
      </c>
      <c r="I64" s="4">
        <v>2400</v>
      </c>
      <c r="J64" s="4">
        <v>9200</v>
      </c>
      <c r="K64" s="4">
        <v>15900</v>
      </c>
      <c r="L64" s="4">
        <v>13800</v>
      </c>
      <c r="M64" s="4">
        <v>20100</v>
      </c>
      <c r="N64" s="9">
        <v>24100</v>
      </c>
      <c r="O64" s="69"/>
      <c r="P64" s="232">
        <f t="shared" si="6"/>
        <v>0.1528700906344411</v>
      </c>
      <c r="Q64" s="231">
        <f t="shared" si="4"/>
        <v>0</v>
      </c>
      <c r="R64" s="78">
        <f t="shared" si="4"/>
        <v>0.10332326283987915</v>
      </c>
      <c r="S64" s="78">
        <f t="shared" si="4"/>
        <v>4.7734138972809668E-2</v>
      </c>
      <c r="T64" s="78">
        <f t="shared" si="4"/>
        <v>5.377643504531722E-2</v>
      </c>
      <c r="U64" s="78">
        <f t="shared" si="4"/>
        <v>0.12567975830815711</v>
      </c>
      <c r="V64" s="78">
        <f t="shared" si="4"/>
        <v>1.4501510574018127E-2</v>
      </c>
      <c r="W64" s="78">
        <f t="shared" si="4"/>
        <v>5.558912386706949E-2</v>
      </c>
      <c r="X64" s="78">
        <f t="shared" si="4"/>
        <v>9.6072507552870084E-2</v>
      </c>
      <c r="Y64" s="78">
        <f t="shared" si="7"/>
        <v>8.3383685800604235E-2</v>
      </c>
      <c r="Z64" s="78">
        <f t="shared" si="7"/>
        <v>0.12145015105740181</v>
      </c>
      <c r="AA64" s="78">
        <f t="shared" si="7"/>
        <v>0.14561933534743202</v>
      </c>
    </row>
    <row r="65" spans="1:27" x14ac:dyDescent="0.3">
      <c r="A65" s="116">
        <v>34790</v>
      </c>
      <c r="B65" s="9">
        <f t="shared" si="1"/>
        <v>165500</v>
      </c>
      <c r="C65" s="230">
        <v>25100</v>
      </c>
      <c r="D65" s="231"/>
      <c r="E65" s="4">
        <v>17500</v>
      </c>
      <c r="F65" s="4">
        <v>7600</v>
      </c>
      <c r="G65" s="4">
        <v>9000</v>
      </c>
      <c r="H65" s="4">
        <v>20900</v>
      </c>
      <c r="I65" s="4">
        <v>2300</v>
      </c>
      <c r="J65" s="4">
        <v>9200</v>
      </c>
      <c r="K65" s="4">
        <v>15800</v>
      </c>
      <c r="L65" s="4">
        <v>14200</v>
      </c>
      <c r="M65" s="4">
        <v>19800</v>
      </c>
      <c r="N65" s="9">
        <v>24100</v>
      </c>
      <c r="O65" s="69"/>
      <c r="P65" s="232">
        <f t="shared" si="6"/>
        <v>0.15166163141993957</v>
      </c>
      <c r="Q65" s="231">
        <f t="shared" si="4"/>
        <v>0</v>
      </c>
      <c r="R65" s="78">
        <f t="shared" si="4"/>
        <v>0.10574018126888217</v>
      </c>
      <c r="S65" s="78">
        <f t="shared" si="4"/>
        <v>4.5921450151057405E-2</v>
      </c>
      <c r="T65" s="78">
        <f t="shared" si="4"/>
        <v>5.4380664652567974E-2</v>
      </c>
      <c r="U65" s="78">
        <f t="shared" si="4"/>
        <v>0.12628398791540785</v>
      </c>
      <c r="V65" s="78">
        <f t="shared" si="4"/>
        <v>1.3897280966767372E-2</v>
      </c>
      <c r="W65" s="78">
        <f t="shared" si="4"/>
        <v>5.558912386706949E-2</v>
      </c>
      <c r="X65" s="78">
        <f t="shared" si="4"/>
        <v>9.5468277945619337E-2</v>
      </c>
      <c r="Y65" s="78">
        <f t="shared" si="7"/>
        <v>8.5800604229607252E-2</v>
      </c>
      <c r="Z65" s="78">
        <f t="shared" si="7"/>
        <v>0.11963746223564954</v>
      </c>
      <c r="AA65" s="78">
        <f t="shared" si="7"/>
        <v>0.14561933534743202</v>
      </c>
    </row>
    <row r="66" spans="1:27" x14ac:dyDescent="0.3">
      <c r="A66" s="116">
        <v>34820</v>
      </c>
      <c r="B66" s="9">
        <f t="shared" si="1"/>
        <v>166700</v>
      </c>
      <c r="C66" s="230">
        <v>25500</v>
      </c>
      <c r="D66" s="231"/>
      <c r="E66" s="4">
        <v>17700</v>
      </c>
      <c r="F66" s="4">
        <v>7500</v>
      </c>
      <c r="G66" s="4">
        <v>9000</v>
      </c>
      <c r="H66" s="4">
        <v>20900</v>
      </c>
      <c r="I66" s="4">
        <v>2400</v>
      </c>
      <c r="J66" s="4">
        <v>9200</v>
      </c>
      <c r="K66" s="4">
        <v>15800</v>
      </c>
      <c r="L66" s="4">
        <v>14600</v>
      </c>
      <c r="M66" s="4">
        <v>19900</v>
      </c>
      <c r="N66" s="9">
        <v>24200</v>
      </c>
      <c r="O66" s="69"/>
      <c r="P66" s="232">
        <f t="shared" si="6"/>
        <v>0.15296940611877624</v>
      </c>
      <c r="Q66" s="231">
        <f t="shared" si="6"/>
        <v>0</v>
      </c>
      <c r="R66" s="78">
        <f t="shared" si="6"/>
        <v>0.10617876424715057</v>
      </c>
      <c r="S66" s="78">
        <f t="shared" si="6"/>
        <v>4.4991001799640072E-2</v>
      </c>
      <c r="T66" s="78">
        <f t="shared" si="6"/>
        <v>5.3989202159568088E-2</v>
      </c>
      <c r="U66" s="78">
        <f t="shared" si="6"/>
        <v>0.125374925014997</v>
      </c>
      <c r="V66" s="78">
        <f t="shared" si="6"/>
        <v>1.4397120575884824E-2</v>
      </c>
      <c r="W66" s="78">
        <f t="shared" si="6"/>
        <v>5.5188962207558485E-2</v>
      </c>
      <c r="X66" s="78">
        <f t="shared" si="6"/>
        <v>9.4781043791241748E-2</v>
      </c>
      <c r="Y66" s="78">
        <f t="shared" si="6"/>
        <v>8.7582483503299335E-2</v>
      </c>
      <c r="Z66" s="78">
        <f t="shared" si="6"/>
        <v>0.11937612477504499</v>
      </c>
      <c r="AA66" s="78">
        <f t="shared" si="6"/>
        <v>0.14517096580683864</v>
      </c>
    </row>
    <row r="67" spans="1:27" x14ac:dyDescent="0.3">
      <c r="A67" s="116">
        <v>34851</v>
      </c>
      <c r="B67" s="9">
        <f t="shared" ref="B67:B130" si="8">SUM(C67:N67)</f>
        <v>167500</v>
      </c>
      <c r="C67" s="230">
        <v>26200</v>
      </c>
      <c r="D67" s="231"/>
      <c r="E67" s="4">
        <v>17800</v>
      </c>
      <c r="F67" s="4">
        <v>7500</v>
      </c>
      <c r="G67" s="4">
        <v>9100</v>
      </c>
      <c r="H67" s="4">
        <v>20700</v>
      </c>
      <c r="I67" s="4">
        <v>2400</v>
      </c>
      <c r="J67" s="4">
        <v>9500</v>
      </c>
      <c r="K67" s="4">
        <v>16200</v>
      </c>
      <c r="L67" s="4">
        <v>14700</v>
      </c>
      <c r="M67" s="4">
        <v>19500</v>
      </c>
      <c r="N67" s="9">
        <v>23900</v>
      </c>
      <c r="O67" s="69"/>
      <c r="P67" s="232">
        <f t="shared" si="6"/>
        <v>0.15641791044776118</v>
      </c>
      <c r="Q67" s="231">
        <f t="shared" si="6"/>
        <v>0</v>
      </c>
      <c r="R67" s="78">
        <f t="shared" si="6"/>
        <v>0.10626865671641791</v>
      </c>
      <c r="S67" s="78">
        <f t="shared" si="6"/>
        <v>4.4776119402985072E-2</v>
      </c>
      <c r="T67" s="78">
        <f t="shared" si="6"/>
        <v>5.4328358208955221E-2</v>
      </c>
      <c r="U67" s="78">
        <f t="shared" si="6"/>
        <v>0.1235820895522388</v>
      </c>
      <c r="V67" s="78">
        <f t="shared" si="6"/>
        <v>1.4328358208955224E-2</v>
      </c>
      <c r="W67" s="78">
        <f t="shared" si="6"/>
        <v>5.6716417910447764E-2</v>
      </c>
      <c r="X67" s="78">
        <f t="shared" si="6"/>
        <v>9.6716417910447758E-2</v>
      </c>
      <c r="Y67" s="78">
        <f t="shared" si="6"/>
        <v>8.7761194029850748E-2</v>
      </c>
      <c r="Z67" s="78">
        <f t="shared" si="6"/>
        <v>0.11641791044776119</v>
      </c>
      <c r="AA67" s="78">
        <f t="shared" si="6"/>
        <v>0.1426865671641791</v>
      </c>
    </row>
    <row r="68" spans="1:27" x14ac:dyDescent="0.3">
      <c r="A68" s="116">
        <v>34881</v>
      </c>
      <c r="B68" s="9">
        <f t="shared" si="8"/>
        <v>167200</v>
      </c>
      <c r="C68" s="230">
        <v>26400</v>
      </c>
      <c r="D68" s="231"/>
      <c r="E68" s="4">
        <v>17300</v>
      </c>
      <c r="F68" s="4">
        <v>7700</v>
      </c>
      <c r="G68" s="4">
        <v>9100</v>
      </c>
      <c r="H68" s="4">
        <v>20900</v>
      </c>
      <c r="I68" s="4">
        <v>2400</v>
      </c>
      <c r="J68" s="4">
        <v>9400</v>
      </c>
      <c r="K68" s="4">
        <v>16100.000000000002</v>
      </c>
      <c r="L68" s="4">
        <v>14600</v>
      </c>
      <c r="M68" s="4">
        <v>19100</v>
      </c>
      <c r="N68" s="9">
        <v>24200</v>
      </c>
      <c r="O68" s="69"/>
      <c r="P68" s="232">
        <f t="shared" si="6"/>
        <v>0.15789473684210525</v>
      </c>
      <c r="Q68" s="231">
        <f t="shared" si="6"/>
        <v>0</v>
      </c>
      <c r="R68" s="78">
        <f t="shared" si="6"/>
        <v>0.1034688995215311</v>
      </c>
      <c r="S68" s="78">
        <f t="shared" si="6"/>
        <v>4.6052631578947366E-2</v>
      </c>
      <c r="T68" s="78">
        <f t="shared" si="6"/>
        <v>5.4425837320574162E-2</v>
      </c>
      <c r="U68" s="78">
        <f t="shared" si="6"/>
        <v>0.125</v>
      </c>
      <c r="V68" s="78">
        <f t="shared" si="6"/>
        <v>1.4354066985645933E-2</v>
      </c>
      <c r="W68" s="78">
        <f t="shared" si="6"/>
        <v>5.6220095693779906E-2</v>
      </c>
      <c r="X68" s="78">
        <f t="shared" si="6"/>
        <v>9.6291866028708151E-2</v>
      </c>
      <c r="Y68" s="78">
        <f t="shared" si="6"/>
        <v>8.7320574162679424E-2</v>
      </c>
      <c r="Z68" s="78">
        <f t="shared" si="6"/>
        <v>0.11423444976076555</v>
      </c>
      <c r="AA68" s="78">
        <f t="shared" si="6"/>
        <v>0.14473684210526316</v>
      </c>
    </row>
    <row r="69" spans="1:27" x14ac:dyDescent="0.3">
      <c r="A69" s="116">
        <v>34912</v>
      </c>
      <c r="B69" s="9">
        <f t="shared" si="8"/>
        <v>169200</v>
      </c>
      <c r="C69" s="230">
        <v>27000</v>
      </c>
      <c r="D69" s="231"/>
      <c r="E69" s="4">
        <v>17700</v>
      </c>
      <c r="F69" s="4">
        <v>7600</v>
      </c>
      <c r="G69" s="4">
        <v>9100</v>
      </c>
      <c r="H69" s="4">
        <v>21400</v>
      </c>
      <c r="I69" s="4">
        <v>2400</v>
      </c>
      <c r="J69" s="4">
        <v>9500</v>
      </c>
      <c r="K69" s="4">
        <v>16000</v>
      </c>
      <c r="L69" s="4">
        <v>14800</v>
      </c>
      <c r="M69" s="4">
        <v>19600</v>
      </c>
      <c r="N69" s="9">
        <v>24100</v>
      </c>
      <c r="O69" s="69"/>
      <c r="P69" s="232">
        <f t="shared" si="6"/>
        <v>0.15957446808510639</v>
      </c>
      <c r="Q69" s="231">
        <f t="shared" si="6"/>
        <v>0</v>
      </c>
      <c r="R69" s="78">
        <f t="shared" si="6"/>
        <v>0.10460992907801418</v>
      </c>
      <c r="S69" s="78">
        <f t="shared" si="6"/>
        <v>4.4917257683215132E-2</v>
      </c>
      <c r="T69" s="78">
        <f t="shared" si="6"/>
        <v>5.3782505910165486E-2</v>
      </c>
      <c r="U69" s="78">
        <f t="shared" si="6"/>
        <v>0.12647754137115838</v>
      </c>
      <c r="V69" s="78">
        <f t="shared" si="6"/>
        <v>1.4184397163120567E-2</v>
      </c>
      <c r="W69" s="78">
        <f t="shared" si="6"/>
        <v>5.614657210401891E-2</v>
      </c>
      <c r="X69" s="78">
        <f t="shared" si="6"/>
        <v>9.4562647754137114E-2</v>
      </c>
      <c r="Y69" s="78">
        <f t="shared" si="6"/>
        <v>8.7470449172576833E-2</v>
      </c>
      <c r="Z69" s="78">
        <f t="shared" si="6"/>
        <v>0.11583924349881797</v>
      </c>
      <c r="AA69" s="78">
        <f t="shared" si="6"/>
        <v>0.14243498817966904</v>
      </c>
    </row>
    <row r="70" spans="1:27" x14ac:dyDescent="0.3">
      <c r="A70" s="116">
        <v>34943</v>
      </c>
      <c r="B70" s="9">
        <f t="shared" si="8"/>
        <v>170900</v>
      </c>
      <c r="C70" s="230">
        <v>27600</v>
      </c>
      <c r="D70" s="231"/>
      <c r="E70" s="4">
        <v>17800</v>
      </c>
      <c r="F70" s="4">
        <v>7600</v>
      </c>
      <c r="G70" s="4">
        <v>9100</v>
      </c>
      <c r="H70" s="4">
        <v>21500</v>
      </c>
      <c r="I70" s="4">
        <v>2400</v>
      </c>
      <c r="J70" s="4">
        <v>9600</v>
      </c>
      <c r="K70" s="4">
        <v>16200</v>
      </c>
      <c r="L70" s="4">
        <v>14900</v>
      </c>
      <c r="M70" s="4">
        <v>20100</v>
      </c>
      <c r="N70" s="9">
        <v>24100</v>
      </c>
      <c r="O70" s="69"/>
      <c r="P70" s="232">
        <f t="shared" si="6"/>
        <v>0.16149795201872441</v>
      </c>
      <c r="Q70" s="231">
        <f t="shared" si="6"/>
        <v>0</v>
      </c>
      <c r="R70" s="78">
        <f t="shared" si="6"/>
        <v>0.10415447630193095</v>
      </c>
      <c r="S70" s="78">
        <f t="shared" si="6"/>
        <v>4.4470450555880635E-2</v>
      </c>
      <c r="T70" s="78">
        <f t="shared" si="6"/>
        <v>5.3247513165593917E-2</v>
      </c>
      <c r="U70" s="78">
        <f t="shared" si="6"/>
        <v>0.12580456407255705</v>
      </c>
      <c r="V70" s="78">
        <f t="shared" si="6"/>
        <v>1.4043300175541252E-2</v>
      </c>
      <c r="W70" s="78">
        <f t="shared" si="6"/>
        <v>5.6173200702165006E-2</v>
      </c>
      <c r="X70" s="78">
        <f t="shared" si="6"/>
        <v>9.4792276184903448E-2</v>
      </c>
      <c r="Y70" s="78">
        <f t="shared" si="6"/>
        <v>8.7185488589818602E-2</v>
      </c>
      <c r="Z70" s="78">
        <f t="shared" si="6"/>
        <v>0.11761263897015799</v>
      </c>
      <c r="AA70" s="78">
        <f t="shared" si="6"/>
        <v>0.14101813926272674</v>
      </c>
    </row>
    <row r="71" spans="1:27" x14ac:dyDescent="0.3">
      <c r="A71" s="116">
        <v>34973</v>
      </c>
      <c r="B71" s="9">
        <f t="shared" si="8"/>
        <v>170100</v>
      </c>
      <c r="C71" s="230">
        <v>27200</v>
      </c>
      <c r="D71" s="231"/>
      <c r="E71" s="4">
        <v>18100</v>
      </c>
      <c r="F71" s="4">
        <v>7700</v>
      </c>
      <c r="G71" s="4">
        <v>8800</v>
      </c>
      <c r="H71" s="4">
        <v>21800</v>
      </c>
      <c r="I71" s="4">
        <v>2400</v>
      </c>
      <c r="J71" s="4">
        <v>9500</v>
      </c>
      <c r="K71" s="4">
        <v>15900</v>
      </c>
      <c r="L71" s="4">
        <v>14200</v>
      </c>
      <c r="M71" s="4">
        <v>20000</v>
      </c>
      <c r="N71" s="9">
        <v>24500</v>
      </c>
      <c r="O71" s="69"/>
      <c r="P71" s="232">
        <f t="shared" si="6"/>
        <v>0.15990593768371547</v>
      </c>
      <c r="Q71" s="231">
        <f t="shared" si="6"/>
        <v>0</v>
      </c>
      <c r="R71" s="78">
        <f t="shared" si="6"/>
        <v>0.10640799529688419</v>
      </c>
      <c r="S71" s="78">
        <f t="shared" si="6"/>
        <v>4.5267489711934158E-2</v>
      </c>
      <c r="T71" s="78">
        <f t="shared" si="6"/>
        <v>5.1734273956496178E-2</v>
      </c>
      <c r="U71" s="78">
        <f t="shared" si="6"/>
        <v>0.12815990593768373</v>
      </c>
      <c r="V71" s="78">
        <f t="shared" si="6"/>
        <v>1.4109347442680775E-2</v>
      </c>
      <c r="W71" s="78">
        <f t="shared" si="6"/>
        <v>5.584950029394474E-2</v>
      </c>
      <c r="X71" s="78">
        <f t="shared" si="6"/>
        <v>9.3474426807760136E-2</v>
      </c>
      <c r="Y71" s="78">
        <f t="shared" si="6"/>
        <v>8.3480305702527929E-2</v>
      </c>
      <c r="Z71" s="78">
        <f t="shared" si="6"/>
        <v>0.11757789535567313</v>
      </c>
      <c r="AA71" s="78">
        <f t="shared" si="6"/>
        <v>0.1440329218106996</v>
      </c>
    </row>
    <row r="72" spans="1:27" x14ac:dyDescent="0.3">
      <c r="A72" s="116">
        <v>35004</v>
      </c>
      <c r="B72" s="9">
        <f t="shared" si="8"/>
        <v>171100</v>
      </c>
      <c r="C72" s="230">
        <v>27200</v>
      </c>
      <c r="D72" s="231"/>
      <c r="E72" s="4">
        <v>18000</v>
      </c>
      <c r="F72" s="4">
        <v>7600</v>
      </c>
      <c r="G72" s="4">
        <v>8900</v>
      </c>
      <c r="H72" s="4">
        <v>22500</v>
      </c>
      <c r="I72" s="4">
        <v>2400</v>
      </c>
      <c r="J72" s="4">
        <v>9500</v>
      </c>
      <c r="K72" s="4">
        <v>16100.000000000002</v>
      </c>
      <c r="L72" s="4">
        <v>14500</v>
      </c>
      <c r="M72" s="4">
        <v>20000</v>
      </c>
      <c r="N72" s="9">
        <v>24400</v>
      </c>
      <c r="O72" s="69"/>
      <c r="P72" s="232">
        <f t="shared" si="6"/>
        <v>0.15897136177673876</v>
      </c>
      <c r="Q72" s="231">
        <f t="shared" si="6"/>
        <v>0</v>
      </c>
      <c r="R72" s="78">
        <f t="shared" si="6"/>
        <v>0.10520163646990065</v>
      </c>
      <c r="S72" s="78">
        <f t="shared" si="6"/>
        <v>4.4418468731735827E-2</v>
      </c>
      <c r="T72" s="78">
        <f t="shared" si="6"/>
        <v>5.2016364699006432E-2</v>
      </c>
      <c r="U72" s="78">
        <f t="shared" si="6"/>
        <v>0.1315020455873758</v>
      </c>
      <c r="V72" s="78">
        <f t="shared" si="6"/>
        <v>1.4026884862653419E-2</v>
      </c>
      <c r="W72" s="78">
        <f t="shared" si="6"/>
        <v>5.5523085914669784E-2</v>
      </c>
      <c r="X72" s="78">
        <f t="shared" si="6"/>
        <v>9.409701928696669E-2</v>
      </c>
      <c r="Y72" s="78">
        <f t="shared" si="6"/>
        <v>8.4745762711864403E-2</v>
      </c>
      <c r="Z72" s="78">
        <f t="shared" si="6"/>
        <v>0.11689070718877849</v>
      </c>
      <c r="AA72" s="78">
        <f t="shared" si="6"/>
        <v>0.14260666277030976</v>
      </c>
    </row>
    <row r="73" spans="1:27" x14ac:dyDescent="0.3">
      <c r="A73" s="116">
        <v>35034</v>
      </c>
      <c r="B73" s="9">
        <f t="shared" si="8"/>
        <v>172900</v>
      </c>
      <c r="C73" s="230">
        <v>27800</v>
      </c>
      <c r="D73" s="231"/>
      <c r="E73" s="4">
        <v>17800</v>
      </c>
      <c r="F73" s="4">
        <v>7600</v>
      </c>
      <c r="G73" s="4">
        <v>9000</v>
      </c>
      <c r="H73" s="4">
        <v>22800</v>
      </c>
      <c r="I73" s="4">
        <v>2400</v>
      </c>
      <c r="J73" s="4">
        <v>9600</v>
      </c>
      <c r="K73" s="4">
        <v>16300</v>
      </c>
      <c r="L73" s="4">
        <v>14600</v>
      </c>
      <c r="M73" s="4">
        <v>20300</v>
      </c>
      <c r="N73" s="9">
        <v>24700</v>
      </c>
      <c r="O73" s="69"/>
      <c r="P73" s="232">
        <f t="shared" si="6"/>
        <v>0.1607865818392134</v>
      </c>
      <c r="Q73" s="231">
        <f t="shared" si="6"/>
        <v>0</v>
      </c>
      <c r="R73" s="78">
        <f t="shared" si="6"/>
        <v>0.10294968189705032</v>
      </c>
      <c r="S73" s="78">
        <f t="shared" si="6"/>
        <v>4.3956043956043959E-2</v>
      </c>
      <c r="T73" s="78">
        <f t="shared" si="6"/>
        <v>5.2053209947946787E-2</v>
      </c>
      <c r="U73" s="78">
        <f t="shared" si="6"/>
        <v>0.13186813186813187</v>
      </c>
      <c r="V73" s="78">
        <f t="shared" si="6"/>
        <v>1.3880855986119144E-2</v>
      </c>
      <c r="W73" s="78">
        <f t="shared" si="6"/>
        <v>5.5523423944476576E-2</v>
      </c>
      <c r="X73" s="78">
        <f t="shared" si="6"/>
        <v>9.4274146905725859E-2</v>
      </c>
      <c r="Y73" s="78">
        <f t="shared" si="6"/>
        <v>8.444187391555813E-2</v>
      </c>
      <c r="Z73" s="78">
        <f t="shared" si="6"/>
        <v>0.11740890688259109</v>
      </c>
      <c r="AA73" s="78">
        <f t="shared" si="6"/>
        <v>0.14285714285714285</v>
      </c>
    </row>
    <row r="74" spans="1:27" x14ac:dyDescent="0.3">
      <c r="A74" s="116">
        <v>35065</v>
      </c>
      <c r="B74" s="9">
        <f t="shared" si="8"/>
        <v>168000</v>
      </c>
      <c r="C74" s="230">
        <v>26800</v>
      </c>
      <c r="D74" s="231"/>
      <c r="E74" s="4">
        <v>16600</v>
      </c>
      <c r="F74" s="4">
        <v>7500</v>
      </c>
      <c r="G74" s="4">
        <v>8900</v>
      </c>
      <c r="H74" s="4">
        <v>22000</v>
      </c>
      <c r="I74" s="4">
        <v>2400</v>
      </c>
      <c r="J74" s="4">
        <v>9500</v>
      </c>
      <c r="K74" s="4">
        <v>16300</v>
      </c>
      <c r="L74" s="4">
        <v>13900</v>
      </c>
      <c r="M74" s="4">
        <v>20100</v>
      </c>
      <c r="N74" s="9">
        <v>24000</v>
      </c>
      <c r="O74" s="69"/>
      <c r="P74" s="232">
        <f t="shared" si="6"/>
        <v>0.15952380952380951</v>
      </c>
      <c r="Q74" s="231">
        <f t="shared" si="6"/>
        <v>0</v>
      </c>
      <c r="R74" s="78">
        <f t="shared" si="6"/>
        <v>9.8809523809523805E-2</v>
      </c>
      <c r="S74" s="78">
        <f t="shared" si="6"/>
        <v>4.4642857142857144E-2</v>
      </c>
      <c r="T74" s="78">
        <f t="shared" si="6"/>
        <v>5.2976190476190475E-2</v>
      </c>
      <c r="U74" s="78">
        <f t="shared" si="6"/>
        <v>0.13095238095238096</v>
      </c>
      <c r="V74" s="78">
        <f t="shared" si="6"/>
        <v>1.4285714285714285E-2</v>
      </c>
      <c r="W74" s="78">
        <f t="shared" si="6"/>
        <v>5.6547619047619048E-2</v>
      </c>
      <c r="X74" s="78">
        <f t="shared" si="6"/>
        <v>9.7023809523809526E-2</v>
      </c>
      <c r="Y74" s="78">
        <f t="shared" si="6"/>
        <v>8.2738095238095236E-2</v>
      </c>
      <c r="Z74" s="78">
        <f t="shared" si="6"/>
        <v>0.11964285714285715</v>
      </c>
      <c r="AA74" s="78">
        <f t="shared" si="6"/>
        <v>0.14285714285714285</v>
      </c>
    </row>
    <row r="75" spans="1:27" x14ac:dyDescent="0.3">
      <c r="A75" s="116">
        <v>35096</v>
      </c>
      <c r="B75" s="9">
        <f t="shared" si="8"/>
        <v>169500</v>
      </c>
      <c r="C75" s="230">
        <v>27200</v>
      </c>
      <c r="D75" s="231"/>
      <c r="E75" s="4">
        <v>16500</v>
      </c>
      <c r="F75" s="4">
        <v>7500</v>
      </c>
      <c r="G75" s="4">
        <v>9000</v>
      </c>
      <c r="H75" s="4">
        <v>21700</v>
      </c>
      <c r="I75" s="4">
        <v>2400</v>
      </c>
      <c r="J75" s="4">
        <v>9600</v>
      </c>
      <c r="K75" s="4">
        <v>16400</v>
      </c>
      <c r="L75" s="4">
        <v>14200</v>
      </c>
      <c r="M75" s="4">
        <v>20300</v>
      </c>
      <c r="N75" s="9">
        <v>24700</v>
      </c>
      <c r="O75" s="69"/>
      <c r="P75" s="232">
        <f t="shared" si="6"/>
        <v>0.16047197640117994</v>
      </c>
      <c r="Q75" s="231">
        <f t="shared" si="6"/>
        <v>0</v>
      </c>
      <c r="R75" s="78">
        <f t="shared" si="6"/>
        <v>9.7345132743362831E-2</v>
      </c>
      <c r="S75" s="78">
        <f t="shared" si="6"/>
        <v>4.4247787610619468E-2</v>
      </c>
      <c r="T75" s="78">
        <f t="shared" si="6"/>
        <v>5.3097345132743362E-2</v>
      </c>
      <c r="U75" s="78">
        <f t="shared" si="6"/>
        <v>0.12802359882005901</v>
      </c>
      <c r="V75" s="78">
        <f t="shared" si="6"/>
        <v>1.415929203539823E-2</v>
      </c>
      <c r="W75" s="78">
        <f t="shared" si="6"/>
        <v>5.663716814159292E-2</v>
      </c>
      <c r="X75" s="78">
        <f t="shared" si="6"/>
        <v>9.6755162241887904E-2</v>
      </c>
      <c r="Y75" s="78">
        <f t="shared" si="6"/>
        <v>8.3775811209439527E-2</v>
      </c>
      <c r="Z75" s="78">
        <f t="shared" si="6"/>
        <v>0.11976401179941003</v>
      </c>
      <c r="AA75" s="78">
        <f t="shared" si="6"/>
        <v>0.1457227138643068</v>
      </c>
    </row>
    <row r="76" spans="1:27" x14ac:dyDescent="0.3">
      <c r="A76" s="116">
        <v>35125</v>
      </c>
      <c r="B76" s="9">
        <f t="shared" si="8"/>
        <v>170700</v>
      </c>
      <c r="C76" s="230">
        <v>27500</v>
      </c>
      <c r="D76" s="231"/>
      <c r="E76" s="4">
        <v>16800</v>
      </c>
      <c r="F76" s="4">
        <v>7500</v>
      </c>
      <c r="G76" s="4">
        <v>9100</v>
      </c>
      <c r="H76" s="4">
        <v>21900</v>
      </c>
      <c r="I76" s="4">
        <v>2500</v>
      </c>
      <c r="J76" s="4">
        <v>9600</v>
      </c>
      <c r="K76" s="4">
        <v>16400</v>
      </c>
      <c r="L76" s="4">
        <v>14300</v>
      </c>
      <c r="M76" s="4">
        <v>20400</v>
      </c>
      <c r="N76" s="9">
        <v>24700</v>
      </c>
      <c r="O76" s="69"/>
      <c r="P76" s="232">
        <f t="shared" si="6"/>
        <v>0.16110134739308729</v>
      </c>
      <c r="Q76" s="231">
        <f t="shared" si="6"/>
        <v>0</v>
      </c>
      <c r="R76" s="78">
        <f t="shared" si="6"/>
        <v>9.8418277680140595E-2</v>
      </c>
      <c r="S76" s="78">
        <f t="shared" si="6"/>
        <v>4.3936731107205626E-2</v>
      </c>
      <c r="T76" s="78">
        <f t="shared" si="6"/>
        <v>5.3309900410076154E-2</v>
      </c>
      <c r="U76" s="78">
        <f t="shared" si="6"/>
        <v>0.12829525483304041</v>
      </c>
      <c r="V76" s="78">
        <f t="shared" si="6"/>
        <v>1.4645577035735208E-2</v>
      </c>
      <c r="W76" s="78">
        <f t="shared" si="6"/>
        <v>5.6239015817223195E-2</v>
      </c>
      <c r="X76" s="78">
        <f t="shared" si="6"/>
        <v>9.6074985354422965E-2</v>
      </c>
      <c r="Y76" s="78">
        <f t="shared" si="6"/>
        <v>8.3772700644405396E-2</v>
      </c>
      <c r="Z76" s="78">
        <f t="shared" si="6"/>
        <v>0.1195079086115993</v>
      </c>
      <c r="AA76" s="78">
        <f t="shared" si="6"/>
        <v>0.14469830111306387</v>
      </c>
    </row>
    <row r="77" spans="1:27" x14ac:dyDescent="0.3">
      <c r="A77" s="116">
        <v>35156</v>
      </c>
      <c r="B77" s="9">
        <f t="shared" si="8"/>
        <v>171500</v>
      </c>
      <c r="C77" s="230">
        <v>27000</v>
      </c>
      <c r="D77" s="231"/>
      <c r="E77" s="4">
        <v>17100</v>
      </c>
      <c r="F77" s="4">
        <v>7600</v>
      </c>
      <c r="G77" s="4">
        <v>9200</v>
      </c>
      <c r="H77" s="4">
        <v>22000</v>
      </c>
      <c r="I77" s="4">
        <v>2400</v>
      </c>
      <c r="J77" s="4">
        <v>9600</v>
      </c>
      <c r="K77" s="4">
        <v>16600</v>
      </c>
      <c r="L77" s="4">
        <v>14600</v>
      </c>
      <c r="M77" s="4">
        <v>20800</v>
      </c>
      <c r="N77" s="9">
        <v>24600</v>
      </c>
      <c r="O77" s="69"/>
      <c r="P77" s="232">
        <f t="shared" si="6"/>
        <v>0.15743440233236153</v>
      </c>
      <c r="Q77" s="231">
        <f t="shared" si="6"/>
        <v>0</v>
      </c>
      <c r="R77" s="78">
        <f t="shared" si="6"/>
        <v>9.9708454810495631E-2</v>
      </c>
      <c r="S77" s="78">
        <f t="shared" si="6"/>
        <v>4.4314868804664724E-2</v>
      </c>
      <c r="T77" s="78">
        <f t="shared" si="6"/>
        <v>5.3644314868804666E-2</v>
      </c>
      <c r="U77" s="78">
        <f t="shared" si="6"/>
        <v>0.1282798833819242</v>
      </c>
      <c r="V77" s="78">
        <f t="shared" si="6"/>
        <v>1.3994169096209912E-2</v>
      </c>
      <c r="W77" s="78">
        <f t="shared" si="6"/>
        <v>5.5976676384839649E-2</v>
      </c>
      <c r="X77" s="78">
        <f t="shared" si="6"/>
        <v>9.6793002915451898E-2</v>
      </c>
      <c r="Y77" s="78">
        <f t="shared" si="6"/>
        <v>8.5131195335276966E-2</v>
      </c>
      <c r="Z77" s="78">
        <f t="shared" si="6"/>
        <v>0.12128279883381925</v>
      </c>
      <c r="AA77" s="78">
        <f t="shared" si="6"/>
        <v>0.1434402332361516</v>
      </c>
    </row>
    <row r="78" spans="1:27" x14ac:dyDescent="0.3">
      <c r="A78" s="116">
        <v>35186</v>
      </c>
      <c r="B78" s="9">
        <f t="shared" si="8"/>
        <v>173900</v>
      </c>
      <c r="C78" s="230">
        <v>27900</v>
      </c>
      <c r="D78" s="231"/>
      <c r="E78" s="4">
        <v>17300</v>
      </c>
      <c r="F78" s="4">
        <v>7800</v>
      </c>
      <c r="G78" s="4">
        <v>9300</v>
      </c>
      <c r="H78" s="4">
        <v>22200</v>
      </c>
      <c r="I78" s="4">
        <v>2400</v>
      </c>
      <c r="J78" s="4">
        <v>9700</v>
      </c>
      <c r="K78" s="4">
        <v>16900</v>
      </c>
      <c r="L78" s="4">
        <v>14800</v>
      </c>
      <c r="M78" s="4">
        <v>21099.999999999996</v>
      </c>
      <c r="N78" s="9">
        <v>24500</v>
      </c>
      <c r="O78" s="69"/>
      <c r="P78" s="232">
        <f t="shared" si="6"/>
        <v>0.1604370327774583</v>
      </c>
      <c r="Q78" s="231">
        <f t="shared" si="6"/>
        <v>0</v>
      </c>
      <c r="R78" s="78">
        <f t="shared" si="6"/>
        <v>9.9482461184588838E-2</v>
      </c>
      <c r="S78" s="78">
        <f t="shared" si="6"/>
        <v>4.4853364002300174E-2</v>
      </c>
      <c r="T78" s="78">
        <f t="shared" si="6"/>
        <v>5.3479010925819435E-2</v>
      </c>
      <c r="U78" s="78">
        <f t="shared" si="6"/>
        <v>0.1276595744680851</v>
      </c>
      <c r="V78" s="78">
        <f t="shared" si="6"/>
        <v>1.3801035077630822E-2</v>
      </c>
      <c r="W78" s="78">
        <f t="shared" si="6"/>
        <v>5.5779183438757908E-2</v>
      </c>
      <c r="X78" s="78">
        <f t="shared" si="6"/>
        <v>9.718228867165038E-2</v>
      </c>
      <c r="Y78" s="78">
        <f t="shared" si="6"/>
        <v>8.5106382978723402E-2</v>
      </c>
      <c r="Z78" s="78">
        <f t="shared" si="6"/>
        <v>0.12133410005750429</v>
      </c>
      <c r="AA78" s="78">
        <f t="shared" si="6"/>
        <v>0.14088556641748132</v>
      </c>
    </row>
    <row r="79" spans="1:27" x14ac:dyDescent="0.3">
      <c r="A79" s="116">
        <v>35217</v>
      </c>
      <c r="B79" s="9">
        <f t="shared" si="8"/>
        <v>175100</v>
      </c>
      <c r="C79" s="230">
        <v>28800</v>
      </c>
      <c r="D79" s="231"/>
      <c r="E79" s="4">
        <v>17400</v>
      </c>
      <c r="F79" s="4">
        <v>7800</v>
      </c>
      <c r="G79" s="4">
        <v>9300</v>
      </c>
      <c r="H79" s="4">
        <v>23000</v>
      </c>
      <c r="I79" s="4">
        <v>2500</v>
      </c>
      <c r="J79" s="4">
        <v>9600</v>
      </c>
      <c r="K79" s="4">
        <v>16700</v>
      </c>
      <c r="L79" s="4">
        <v>14600</v>
      </c>
      <c r="M79" s="4">
        <v>21200</v>
      </c>
      <c r="N79" s="9">
        <v>24200</v>
      </c>
      <c r="O79" s="69"/>
      <c r="P79" s="232">
        <f t="shared" si="6"/>
        <v>0.1644774414620217</v>
      </c>
      <c r="Q79" s="231">
        <f t="shared" si="6"/>
        <v>0</v>
      </c>
      <c r="R79" s="78">
        <f t="shared" si="6"/>
        <v>9.9371787549971446E-2</v>
      </c>
      <c r="S79" s="78">
        <f t="shared" si="6"/>
        <v>4.4545973729297542E-2</v>
      </c>
      <c r="T79" s="78">
        <f t="shared" si="6"/>
        <v>5.311250713877784E-2</v>
      </c>
      <c r="U79" s="78">
        <f t="shared" si="6"/>
        <v>0.13135351227869788</v>
      </c>
      <c r="V79" s="78">
        <f t="shared" si="6"/>
        <v>1.4277555682467162E-2</v>
      </c>
      <c r="W79" s="78">
        <f t="shared" si="6"/>
        <v>5.4825813820673898E-2</v>
      </c>
      <c r="X79" s="78">
        <f t="shared" si="6"/>
        <v>9.5374071958880646E-2</v>
      </c>
      <c r="Y79" s="78">
        <f t="shared" si="6"/>
        <v>8.3380925185608218E-2</v>
      </c>
      <c r="Z79" s="78">
        <f t="shared" si="6"/>
        <v>0.12107367218732153</v>
      </c>
      <c r="AA79" s="78">
        <f t="shared" si="6"/>
        <v>0.13820673900628214</v>
      </c>
    </row>
    <row r="80" spans="1:27" x14ac:dyDescent="0.3">
      <c r="A80" s="116">
        <v>35247</v>
      </c>
      <c r="B80" s="9">
        <f t="shared" si="8"/>
        <v>174900</v>
      </c>
      <c r="C80" s="230">
        <v>29200</v>
      </c>
      <c r="D80" s="231"/>
      <c r="E80" s="4">
        <v>17500</v>
      </c>
      <c r="F80" s="4">
        <v>7800</v>
      </c>
      <c r="G80" s="4">
        <v>9300</v>
      </c>
      <c r="H80" s="4">
        <v>22900</v>
      </c>
      <c r="I80" s="4">
        <v>2500</v>
      </c>
      <c r="J80" s="4">
        <v>9600</v>
      </c>
      <c r="K80" s="4">
        <v>17100</v>
      </c>
      <c r="L80" s="4">
        <v>14600</v>
      </c>
      <c r="M80" s="4">
        <v>20500</v>
      </c>
      <c r="N80" s="9">
        <v>23900</v>
      </c>
      <c r="O80" s="69"/>
      <c r="P80" s="232">
        <f t="shared" si="6"/>
        <v>0.16695254431103487</v>
      </c>
      <c r="Q80" s="231">
        <f t="shared" si="6"/>
        <v>0</v>
      </c>
      <c r="R80" s="78">
        <f t="shared" si="6"/>
        <v>0.10005717552887364</v>
      </c>
      <c r="S80" s="78">
        <f t="shared" si="6"/>
        <v>4.4596912521440824E-2</v>
      </c>
      <c r="T80" s="78">
        <f t="shared" si="6"/>
        <v>5.3173241852487133E-2</v>
      </c>
      <c r="U80" s="78">
        <f t="shared" si="6"/>
        <v>0.13093196112064037</v>
      </c>
      <c r="V80" s="78">
        <f t="shared" si="6"/>
        <v>1.429388221841052E-2</v>
      </c>
      <c r="W80" s="78">
        <f t="shared" si="6"/>
        <v>5.4888507718696397E-2</v>
      </c>
      <c r="X80" s="78">
        <f t="shared" si="6"/>
        <v>9.7770154373927956E-2</v>
      </c>
      <c r="Y80" s="78">
        <f t="shared" si="6"/>
        <v>8.3476272155517436E-2</v>
      </c>
      <c r="Z80" s="78">
        <f t="shared" si="6"/>
        <v>0.11720983419096627</v>
      </c>
      <c r="AA80" s="78">
        <f t="shared" si="6"/>
        <v>0.13664951400800457</v>
      </c>
    </row>
    <row r="81" spans="1:27" x14ac:dyDescent="0.3">
      <c r="A81" s="116">
        <v>35278</v>
      </c>
      <c r="B81" s="9">
        <f t="shared" si="8"/>
        <v>176700</v>
      </c>
      <c r="C81" s="230">
        <v>29700</v>
      </c>
      <c r="D81" s="231"/>
      <c r="E81" s="4">
        <v>17600</v>
      </c>
      <c r="F81" s="4">
        <v>7800</v>
      </c>
      <c r="G81" s="4">
        <v>9200</v>
      </c>
      <c r="H81" s="4">
        <v>23000</v>
      </c>
      <c r="I81" s="4">
        <v>2600</v>
      </c>
      <c r="J81" s="4">
        <v>9700</v>
      </c>
      <c r="K81" s="4">
        <v>17300</v>
      </c>
      <c r="L81" s="4">
        <v>15100</v>
      </c>
      <c r="M81" s="4">
        <v>20900</v>
      </c>
      <c r="N81" s="9">
        <v>23800</v>
      </c>
      <c r="O81" s="69"/>
      <c r="P81" s="232">
        <f t="shared" si="6"/>
        <v>0.16808149405772496</v>
      </c>
      <c r="Q81" s="231">
        <f t="shared" si="6"/>
        <v>0</v>
      </c>
      <c r="R81" s="78">
        <f t="shared" si="6"/>
        <v>9.9603848330503675E-2</v>
      </c>
      <c r="S81" s="78">
        <f t="shared" si="6"/>
        <v>4.4142614601018676E-2</v>
      </c>
      <c r="T81" s="78">
        <f t="shared" si="6"/>
        <v>5.2065647990945103E-2</v>
      </c>
      <c r="U81" s="78">
        <f t="shared" si="6"/>
        <v>0.13016411997736277</v>
      </c>
      <c r="V81" s="78">
        <f t="shared" si="6"/>
        <v>1.4714204867006225E-2</v>
      </c>
      <c r="W81" s="78">
        <f t="shared" si="6"/>
        <v>5.4895302773061684E-2</v>
      </c>
      <c r="X81" s="78">
        <f t="shared" si="6"/>
        <v>9.7906055461233724E-2</v>
      </c>
      <c r="Y81" s="78">
        <f t="shared" si="6"/>
        <v>8.5455574419920771E-2</v>
      </c>
      <c r="Z81" s="78">
        <f t="shared" si="6"/>
        <v>0.11827956989247312</v>
      </c>
      <c r="AA81" s="78">
        <f t="shared" si="6"/>
        <v>0.13469156762874929</v>
      </c>
    </row>
    <row r="82" spans="1:27" x14ac:dyDescent="0.3">
      <c r="A82" s="116">
        <v>35309</v>
      </c>
      <c r="B82" s="9">
        <f t="shared" si="8"/>
        <v>176500</v>
      </c>
      <c r="C82" s="230">
        <v>29600</v>
      </c>
      <c r="D82" s="231"/>
      <c r="E82" s="4">
        <v>17600</v>
      </c>
      <c r="F82" s="4">
        <v>7800</v>
      </c>
      <c r="G82" s="4">
        <v>9600</v>
      </c>
      <c r="H82" s="4">
        <v>22800</v>
      </c>
      <c r="I82" s="4">
        <v>2400</v>
      </c>
      <c r="J82" s="4">
        <v>9800</v>
      </c>
      <c r="K82" s="4">
        <v>17200</v>
      </c>
      <c r="L82" s="4">
        <v>14900</v>
      </c>
      <c r="M82" s="4">
        <v>21000</v>
      </c>
      <c r="N82" s="9">
        <v>23800</v>
      </c>
      <c r="O82" s="69"/>
      <c r="P82" s="232">
        <f t="shared" si="6"/>
        <v>0.16770538243626062</v>
      </c>
      <c r="Q82" s="231">
        <f t="shared" si="6"/>
        <v>0</v>
      </c>
      <c r="R82" s="78">
        <f t="shared" si="6"/>
        <v>9.9716713881019825E-2</v>
      </c>
      <c r="S82" s="78">
        <f t="shared" si="6"/>
        <v>4.4192634560906517E-2</v>
      </c>
      <c r="T82" s="78">
        <f t="shared" si="6"/>
        <v>5.4390934844192634E-2</v>
      </c>
      <c r="U82" s="78">
        <f t="shared" si="6"/>
        <v>0.12917847025495752</v>
      </c>
      <c r="V82" s="78">
        <f t="shared" si="6"/>
        <v>1.3597733711048159E-2</v>
      </c>
      <c r="W82" s="78">
        <f t="shared" si="6"/>
        <v>5.5524079320113315E-2</v>
      </c>
      <c r="X82" s="78">
        <f t="shared" si="6"/>
        <v>9.7450424929178464E-2</v>
      </c>
      <c r="Y82" s="78">
        <f t="shared" si="6"/>
        <v>8.4419263456090646E-2</v>
      </c>
      <c r="Z82" s="78">
        <f t="shared" si="6"/>
        <v>0.11898016997167139</v>
      </c>
      <c r="AA82" s="78">
        <f t="shared" si="6"/>
        <v>0.13484419263456091</v>
      </c>
    </row>
    <row r="83" spans="1:27" x14ac:dyDescent="0.3">
      <c r="A83" s="116">
        <v>35339</v>
      </c>
      <c r="B83" s="9">
        <f t="shared" si="8"/>
        <v>178400</v>
      </c>
      <c r="C83" s="230">
        <v>29600</v>
      </c>
      <c r="D83" s="231"/>
      <c r="E83" s="4">
        <v>18000</v>
      </c>
      <c r="F83" s="4">
        <v>7900</v>
      </c>
      <c r="G83" s="4">
        <v>9400</v>
      </c>
      <c r="H83" s="4">
        <v>22900</v>
      </c>
      <c r="I83" s="4">
        <v>2500</v>
      </c>
      <c r="J83" s="4">
        <v>9900</v>
      </c>
      <c r="K83" s="4">
        <v>17300</v>
      </c>
      <c r="L83" s="4">
        <v>14900</v>
      </c>
      <c r="M83" s="4">
        <v>21400</v>
      </c>
      <c r="N83" s="9">
        <v>24600</v>
      </c>
      <c r="O83" s="69"/>
      <c r="P83" s="232">
        <f t="shared" si="6"/>
        <v>0.16591928251121077</v>
      </c>
      <c r="Q83" s="231">
        <f t="shared" si="6"/>
        <v>0</v>
      </c>
      <c r="R83" s="78">
        <f t="shared" si="6"/>
        <v>0.10089686098654709</v>
      </c>
      <c r="S83" s="78">
        <f t="shared" si="6"/>
        <v>4.4282511210762335E-2</v>
      </c>
      <c r="T83" s="78">
        <f t="shared" si="6"/>
        <v>5.2690582959641255E-2</v>
      </c>
      <c r="U83" s="78">
        <f t="shared" si="6"/>
        <v>0.12836322869955158</v>
      </c>
      <c r="V83" s="78">
        <f t="shared" si="6"/>
        <v>1.4013452914798207E-2</v>
      </c>
      <c r="W83" s="78">
        <f t="shared" si="6"/>
        <v>5.5493273542600897E-2</v>
      </c>
      <c r="X83" s="78">
        <f t="shared" si="6"/>
        <v>9.697309417040359E-2</v>
      </c>
      <c r="Y83" s="78">
        <f t="shared" si="6"/>
        <v>8.3520179372197315E-2</v>
      </c>
      <c r="Z83" s="78">
        <f t="shared" si="6"/>
        <v>0.11995515695067265</v>
      </c>
      <c r="AA83" s="78">
        <f t="shared" si="6"/>
        <v>0.13789237668161436</v>
      </c>
    </row>
    <row r="84" spans="1:27" x14ac:dyDescent="0.3">
      <c r="A84" s="116">
        <v>35370</v>
      </c>
      <c r="B84" s="9">
        <f t="shared" si="8"/>
        <v>179500</v>
      </c>
      <c r="C84" s="230">
        <v>29700</v>
      </c>
      <c r="D84" s="231"/>
      <c r="E84" s="4">
        <v>17800</v>
      </c>
      <c r="F84" s="4">
        <v>8100</v>
      </c>
      <c r="G84" s="4">
        <v>9400</v>
      </c>
      <c r="H84" s="4">
        <v>23500</v>
      </c>
      <c r="I84" s="4">
        <v>2600</v>
      </c>
      <c r="J84" s="4">
        <v>9900</v>
      </c>
      <c r="K84" s="4">
        <v>17300</v>
      </c>
      <c r="L84" s="4">
        <v>14900</v>
      </c>
      <c r="M84" s="4">
        <v>21800</v>
      </c>
      <c r="N84" s="9">
        <v>24500</v>
      </c>
      <c r="O84" s="69"/>
      <c r="P84" s="232">
        <f t="shared" si="6"/>
        <v>0.16545961002785514</v>
      </c>
      <c r="Q84" s="231">
        <f t="shared" si="6"/>
        <v>0</v>
      </c>
      <c r="R84" s="78">
        <f t="shared" si="6"/>
        <v>9.916434540389972E-2</v>
      </c>
      <c r="S84" s="78">
        <f t="shared" si="6"/>
        <v>4.5125348189415042E-2</v>
      </c>
      <c r="T84" s="78">
        <f t="shared" si="6"/>
        <v>5.2367688022284122E-2</v>
      </c>
      <c r="U84" s="78">
        <f t="shared" si="6"/>
        <v>0.1309192200557103</v>
      </c>
      <c r="V84" s="78">
        <f t="shared" si="6"/>
        <v>1.4484679665738161E-2</v>
      </c>
      <c r="W84" s="78">
        <f t="shared" si="6"/>
        <v>5.5153203342618383E-2</v>
      </c>
      <c r="X84" s="78">
        <f t="shared" si="6"/>
        <v>9.6378830083565459E-2</v>
      </c>
      <c r="Y84" s="78">
        <f t="shared" si="6"/>
        <v>8.3008356545961004E-2</v>
      </c>
      <c r="Z84" s="78">
        <f t="shared" si="6"/>
        <v>0.12144846796657381</v>
      </c>
      <c r="AA84" s="78">
        <f t="shared" si="6"/>
        <v>0.13649025069637882</v>
      </c>
    </row>
    <row r="85" spans="1:27" x14ac:dyDescent="0.3">
      <c r="A85" s="116">
        <v>35400</v>
      </c>
      <c r="B85" s="9">
        <f t="shared" si="8"/>
        <v>180300</v>
      </c>
      <c r="C85" s="230">
        <v>30000</v>
      </c>
      <c r="D85" s="231"/>
      <c r="E85" s="4">
        <v>18000</v>
      </c>
      <c r="F85" s="4">
        <v>8100</v>
      </c>
      <c r="G85" s="4">
        <v>9500</v>
      </c>
      <c r="H85" s="4">
        <v>23700</v>
      </c>
      <c r="I85" s="4">
        <v>2500</v>
      </c>
      <c r="J85" s="4">
        <v>10000</v>
      </c>
      <c r="K85" s="4">
        <v>17300</v>
      </c>
      <c r="L85" s="4">
        <v>15100</v>
      </c>
      <c r="M85" s="4">
        <v>21800</v>
      </c>
      <c r="N85" s="9">
        <v>24300</v>
      </c>
      <c r="O85" s="69"/>
      <c r="P85" s="232">
        <f t="shared" si="6"/>
        <v>0.16638935108153077</v>
      </c>
      <c r="Q85" s="231">
        <f t="shared" si="6"/>
        <v>0</v>
      </c>
      <c r="R85" s="78">
        <f t="shared" si="6"/>
        <v>9.9833610648918464E-2</v>
      </c>
      <c r="S85" s="78">
        <f t="shared" si="6"/>
        <v>4.4925124792013313E-2</v>
      </c>
      <c r="T85" s="78">
        <f t="shared" si="6"/>
        <v>5.2689961175818083E-2</v>
      </c>
      <c r="U85" s="78">
        <f t="shared" si="6"/>
        <v>0.13144758735440931</v>
      </c>
      <c r="V85" s="78">
        <f t="shared" si="6"/>
        <v>1.3865779256794232E-2</v>
      </c>
      <c r="W85" s="78">
        <f t="shared" si="6"/>
        <v>5.5463117027176927E-2</v>
      </c>
      <c r="X85" s="78">
        <f t="shared" si="6"/>
        <v>9.5951192457016082E-2</v>
      </c>
      <c r="Y85" s="78">
        <f t="shared" si="6"/>
        <v>8.3749306711037155E-2</v>
      </c>
      <c r="Z85" s="78">
        <f t="shared" si="6"/>
        <v>0.12090959511924571</v>
      </c>
      <c r="AA85" s="78">
        <f t="shared" si="6"/>
        <v>0.13477537437603992</v>
      </c>
    </row>
    <row r="86" spans="1:27" x14ac:dyDescent="0.3">
      <c r="A86" s="116">
        <v>35431</v>
      </c>
      <c r="B86" s="9">
        <f t="shared" si="8"/>
        <v>175900</v>
      </c>
      <c r="C86" s="230">
        <v>28200</v>
      </c>
      <c r="D86" s="231"/>
      <c r="E86" s="4">
        <v>17700</v>
      </c>
      <c r="F86" s="4">
        <v>8000</v>
      </c>
      <c r="G86" s="4">
        <v>9100</v>
      </c>
      <c r="H86" s="4">
        <v>22700</v>
      </c>
      <c r="I86" s="4">
        <v>2600</v>
      </c>
      <c r="J86" s="4">
        <v>10100</v>
      </c>
      <c r="K86" s="4">
        <v>17000</v>
      </c>
      <c r="L86" s="4">
        <v>14900</v>
      </c>
      <c r="M86" s="4">
        <v>21600.000000000004</v>
      </c>
      <c r="N86" s="9">
        <v>24000</v>
      </c>
      <c r="O86" s="69"/>
      <c r="P86" s="232">
        <f t="shared" si="6"/>
        <v>0.16031836270608299</v>
      </c>
      <c r="Q86" s="231">
        <f t="shared" ref="Q86:AA109" si="9">D86/$B86</f>
        <v>0</v>
      </c>
      <c r="R86" s="78">
        <f t="shared" si="9"/>
        <v>0.10062535531552018</v>
      </c>
      <c r="S86" s="78">
        <f t="shared" si="9"/>
        <v>4.5480386583285959E-2</v>
      </c>
      <c r="T86" s="78">
        <f t="shared" si="9"/>
        <v>5.1733939738487777E-2</v>
      </c>
      <c r="U86" s="78">
        <f t="shared" si="9"/>
        <v>0.1290505969300739</v>
      </c>
      <c r="V86" s="78">
        <f t="shared" si="9"/>
        <v>1.4781125639567936E-2</v>
      </c>
      <c r="W86" s="78">
        <f t="shared" si="9"/>
        <v>5.7418988061398522E-2</v>
      </c>
      <c r="X86" s="78">
        <f t="shared" si="9"/>
        <v>9.6645821489482656E-2</v>
      </c>
      <c r="Y86" s="78">
        <f t="shared" si="9"/>
        <v>8.4707220011370099E-2</v>
      </c>
      <c r="Z86" s="78">
        <f t="shared" si="9"/>
        <v>0.12279704377487211</v>
      </c>
      <c r="AA86" s="78">
        <f t="shared" si="9"/>
        <v>0.13644115974985788</v>
      </c>
    </row>
    <row r="87" spans="1:27" x14ac:dyDescent="0.3">
      <c r="A87" s="116">
        <v>35462</v>
      </c>
      <c r="B87" s="9">
        <f t="shared" si="8"/>
        <v>177000</v>
      </c>
      <c r="C87" s="230">
        <v>28800</v>
      </c>
      <c r="D87" s="231"/>
      <c r="E87" s="4">
        <v>17500</v>
      </c>
      <c r="F87" s="4">
        <v>8100</v>
      </c>
      <c r="G87" s="4">
        <v>9000</v>
      </c>
      <c r="H87" s="4">
        <v>22400</v>
      </c>
      <c r="I87" s="4">
        <v>2600</v>
      </c>
      <c r="J87" s="4">
        <v>10100</v>
      </c>
      <c r="K87" s="4">
        <v>17000</v>
      </c>
      <c r="L87" s="4">
        <v>15100</v>
      </c>
      <c r="M87" s="4">
        <v>22000</v>
      </c>
      <c r="N87" s="9">
        <v>24400</v>
      </c>
      <c r="O87" s="69"/>
      <c r="P87" s="232">
        <f t="shared" ref="P87:U150" si="10">C87/$B87</f>
        <v>0.16271186440677965</v>
      </c>
      <c r="Q87" s="231">
        <f t="shared" si="9"/>
        <v>0</v>
      </c>
      <c r="R87" s="78">
        <f t="shared" si="9"/>
        <v>9.8870056497175146E-2</v>
      </c>
      <c r="S87" s="78">
        <f t="shared" si="9"/>
        <v>4.576271186440678E-2</v>
      </c>
      <c r="T87" s="78">
        <f t="shared" si="9"/>
        <v>5.0847457627118647E-2</v>
      </c>
      <c r="U87" s="78">
        <f t="shared" si="9"/>
        <v>0.12655367231638417</v>
      </c>
      <c r="V87" s="78">
        <f t="shared" si="9"/>
        <v>1.4689265536723164E-2</v>
      </c>
      <c r="W87" s="78">
        <f t="shared" si="9"/>
        <v>5.7062146892655367E-2</v>
      </c>
      <c r="X87" s="78">
        <f t="shared" si="9"/>
        <v>9.6045197740112997E-2</v>
      </c>
      <c r="Y87" s="78">
        <f t="shared" si="9"/>
        <v>8.5310734463276833E-2</v>
      </c>
      <c r="Z87" s="78">
        <f t="shared" si="9"/>
        <v>0.12429378531073447</v>
      </c>
      <c r="AA87" s="78">
        <f t="shared" si="9"/>
        <v>0.13785310734463277</v>
      </c>
    </row>
    <row r="88" spans="1:27" x14ac:dyDescent="0.3">
      <c r="A88" s="116">
        <v>35490</v>
      </c>
      <c r="B88" s="9">
        <f t="shared" si="8"/>
        <v>179200</v>
      </c>
      <c r="C88" s="230">
        <v>29100</v>
      </c>
      <c r="D88" s="231"/>
      <c r="E88" s="4">
        <v>17700</v>
      </c>
      <c r="F88" s="4">
        <v>8200</v>
      </c>
      <c r="G88" s="4">
        <v>9200</v>
      </c>
      <c r="H88" s="4">
        <v>22900</v>
      </c>
      <c r="I88" s="4">
        <v>2600</v>
      </c>
      <c r="J88" s="4">
        <v>10300</v>
      </c>
      <c r="K88" s="4">
        <v>17100</v>
      </c>
      <c r="L88" s="4">
        <v>15200</v>
      </c>
      <c r="M88" s="4">
        <v>22400</v>
      </c>
      <c r="N88" s="9">
        <v>24500</v>
      </c>
      <c r="O88" s="69"/>
      <c r="P88" s="232">
        <f t="shared" si="10"/>
        <v>0.16238839285714285</v>
      </c>
      <c r="Q88" s="231">
        <f t="shared" si="9"/>
        <v>0</v>
      </c>
      <c r="R88" s="78">
        <f t="shared" si="9"/>
        <v>9.8772321428571425E-2</v>
      </c>
      <c r="S88" s="78">
        <f t="shared" si="9"/>
        <v>4.5758928571428568E-2</v>
      </c>
      <c r="T88" s="78">
        <f t="shared" si="9"/>
        <v>5.1339285714285712E-2</v>
      </c>
      <c r="U88" s="78">
        <f t="shared" si="9"/>
        <v>0.12779017857142858</v>
      </c>
      <c r="V88" s="78">
        <f t="shared" si="9"/>
        <v>1.4508928571428572E-2</v>
      </c>
      <c r="W88" s="78">
        <f t="shared" si="9"/>
        <v>5.7477678571428568E-2</v>
      </c>
      <c r="X88" s="78">
        <f t="shared" si="9"/>
        <v>9.5424107142857137E-2</v>
      </c>
      <c r="Y88" s="78">
        <f t="shared" si="9"/>
        <v>8.4821428571428575E-2</v>
      </c>
      <c r="Z88" s="78">
        <f t="shared" si="9"/>
        <v>0.125</v>
      </c>
      <c r="AA88" s="78">
        <f t="shared" si="9"/>
        <v>0.13671875</v>
      </c>
    </row>
    <row r="89" spans="1:27" x14ac:dyDescent="0.3">
      <c r="A89" s="116">
        <v>35521</v>
      </c>
      <c r="B89" s="9">
        <f t="shared" si="8"/>
        <v>182200</v>
      </c>
      <c r="C89" s="230">
        <v>30400</v>
      </c>
      <c r="D89" s="231"/>
      <c r="E89" s="4">
        <v>18000</v>
      </c>
      <c r="F89" s="4">
        <v>8100</v>
      </c>
      <c r="G89" s="4">
        <v>9300</v>
      </c>
      <c r="H89" s="4">
        <v>23200</v>
      </c>
      <c r="I89" s="4">
        <v>2600</v>
      </c>
      <c r="J89" s="4">
        <v>10400</v>
      </c>
      <c r="K89" s="4">
        <v>17200</v>
      </c>
      <c r="L89" s="4">
        <v>15500</v>
      </c>
      <c r="M89" s="4">
        <v>22799.999999999996</v>
      </c>
      <c r="N89" s="9">
        <v>24700</v>
      </c>
      <c r="O89" s="69"/>
      <c r="P89" s="232">
        <f t="shared" si="10"/>
        <v>0.16684961580680571</v>
      </c>
      <c r="Q89" s="231">
        <f t="shared" si="9"/>
        <v>0</v>
      </c>
      <c r="R89" s="78">
        <f t="shared" si="9"/>
        <v>9.8792535675082324E-2</v>
      </c>
      <c r="S89" s="78">
        <f t="shared" si="9"/>
        <v>4.4456641053787049E-2</v>
      </c>
      <c r="T89" s="78">
        <f t="shared" si="9"/>
        <v>5.1042810098792538E-2</v>
      </c>
      <c r="U89" s="78">
        <f t="shared" si="9"/>
        <v>0.12733260153677278</v>
      </c>
      <c r="V89" s="78">
        <f t="shared" si="9"/>
        <v>1.4270032930845226E-2</v>
      </c>
      <c r="W89" s="78">
        <f t="shared" si="9"/>
        <v>5.7080131723380903E-2</v>
      </c>
      <c r="X89" s="78">
        <f t="shared" si="9"/>
        <v>9.4401756311745341E-2</v>
      </c>
      <c r="Y89" s="78">
        <f t="shared" si="9"/>
        <v>8.5071350164654225E-2</v>
      </c>
      <c r="Z89" s="78">
        <f t="shared" si="9"/>
        <v>0.12513721185510426</v>
      </c>
      <c r="AA89" s="78">
        <f t="shared" si="9"/>
        <v>0.13556531284302964</v>
      </c>
    </row>
    <row r="90" spans="1:27" x14ac:dyDescent="0.3">
      <c r="A90" s="116">
        <v>35551</v>
      </c>
      <c r="B90" s="9">
        <f t="shared" si="8"/>
        <v>184400</v>
      </c>
      <c r="C90" s="230">
        <v>31500</v>
      </c>
      <c r="D90" s="231"/>
      <c r="E90" s="4">
        <v>18300</v>
      </c>
      <c r="F90" s="4">
        <v>8200</v>
      </c>
      <c r="G90" s="4">
        <v>9400</v>
      </c>
      <c r="H90" s="4">
        <v>23100</v>
      </c>
      <c r="I90" s="4">
        <v>2600</v>
      </c>
      <c r="J90" s="4">
        <v>10600</v>
      </c>
      <c r="K90" s="4">
        <v>17400</v>
      </c>
      <c r="L90" s="4">
        <v>15900</v>
      </c>
      <c r="M90" s="4">
        <v>22900</v>
      </c>
      <c r="N90" s="9">
        <v>24500</v>
      </c>
      <c r="O90" s="69"/>
      <c r="P90" s="232">
        <f t="shared" si="10"/>
        <v>0.17082429501084598</v>
      </c>
      <c r="Q90" s="231">
        <f t="shared" si="9"/>
        <v>0</v>
      </c>
      <c r="R90" s="78">
        <f t="shared" si="9"/>
        <v>9.9240780911062906E-2</v>
      </c>
      <c r="S90" s="78">
        <f t="shared" si="9"/>
        <v>4.4468546637744036E-2</v>
      </c>
      <c r="T90" s="78">
        <f t="shared" si="9"/>
        <v>5.0976138828633402E-2</v>
      </c>
      <c r="U90" s="78">
        <f t="shared" si="9"/>
        <v>0.12527114967462039</v>
      </c>
      <c r="V90" s="78">
        <f t="shared" si="9"/>
        <v>1.4099783080260303E-2</v>
      </c>
      <c r="W90" s="78">
        <f t="shared" si="9"/>
        <v>5.7483731019522775E-2</v>
      </c>
      <c r="X90" s="78">
        <f t="shared" si="9"/>
        <v>9.4360086767895882E-2</v>
      </c>
      <c r="Y90" s="78">
        <f t="shared" si="9"/>
        <v>8.622559652928416E-2</v>
      </c>
      <c r="Z90" s="78">
        <f t="shared" si="9"/>
        <v>0.12418655097613883</v>
      </c>
      <c r="AA90" s="78">
        <f t="shared" si="9"/>
        <v>0.13286334056399132</v>
      </c>
    </row>
    <row r="91" spans="1:27" x14ac:dyDescent="0.3">
      <c r="A91" s="116">
        <v>35582</v>
      </c>
      <c r="B91" s="9">
        <f t="shared" si="8"/>
        <v>184700</v>
      </c>
      <c r="C91" s="230">
        <v>32000</v>
      </c>
      <c r="D91" s="231"/>
      <c r="E91" s="4">
        <v>18500</v>
      </c>
      <c r="F91" s="4">
        <v>8400</v>
      </c>
      <c r="G91" s="4">
        <v>9400</v>
      </c>
      <c r="H91" s="4">
        <v>22900</v>
      </c>
      <c r="I91" s="4">
        <v>2600</v>
      </c>
      <c r="J91" s="4">
        <v>10800</v>
      </c>
      <c r="K91" s="4">
        <v>17600</v>
      </c>
      <c r="L91" s="4">
        <v>15800</v>
      </c>
      <c r="M91" s="4">
        <v>22700</v>
      </c>
      <c r="N91" s="9">
        <v>24000</v>
      </c>
      <c r="O91" s="69"/>
      <c r="P91" s="232">
        <f t="shared" si="10"/>
        <v>0.17325392528424471</v>
      </c>
      <c r="Q91" s="231">
        <f t="shared" si="9"/>
        <v>0</v>
      </c>
      <c r="R91" s="78">
        <f t="shared" si="9"/>
        <v>0.10016242555495398</v>
      </c>
      <c r="S91" s="78">
        <f t="shared" si="9"/>
        <v>4.5479155387114237E-2</v>
      </c>
      <c r="T91" s="78">
        <f t="shared" si="9"/>
        <v>5.0893340552246889E-2</v>
      </c>
      <c r="U91" s="78">
        <f t="shared" si="9"/>
        <v>0.12398484028153763</v>
      </c>
      <c r="V91" s="78">
        <f t="shared" si="9"/>
        <v>1.4076881429344884E-2</v>
      </c>
      <c r="W91" s="78">
        <f t="shared" si="9"/>
        <v>5.8473199783432593E-2</v>
      </c>
      <c r="X91" s="78">
        <f t="shared" si="9"/>
        <v>9.528965890633459E-2</v>
      </c>
      <c r="Y91" s="78">
        <f t="shared" si="9"/>
        <v>8.5544125609095828E-2</v>
      </c>
      <c r="Z91" s="78">
        <f t="shared" si="9"/>
        <v>0.1229020032485111</v>
      </c>
      <c r="AA91" s="78">
        <f t="shared" si="9"/>
        <v>0.12994044396318355</v>
      </c>
    </row>
    <row r="92" spans="1:27" x14ac:dyDescent="0.3">
      <c r="A92" s="116">
        <v>35612</v>
      </c>
      <c r="B92" s="9">
        <f t="shared" si="8"/>
        <v>185200</v>
      </c>
      <c r="C92" s="230">
        <v>32400</v>
      </c>
      <c r="D92" s="231"/>
      <c r="E92" s="4">
        <v>18500</v>
      </c>
      <c r="F92" s="4">
        <v>8500</v>
      </c>
      <c r="G92" s="4">
        <v>9300</v>
      </c>
      <c r="H92" s="4">
        <v>23300</v>
      </c>
      <c r="I92" s="4">
        <v>2600</v>
      </c>
      <c r="J92" s="4">
        <v>10800</v>
      </c>
      <c r="K92" s="4">
        <v>17700</v>
      </c>
      <c r="L92" s="4">
        <v>15600</v>
      </c>
      <c r="M92" s="4">
        <v>22500</v>
      </c>
      <c r="N92" s="9">
        <v>24000</v>
      </c>
      <c r="O92" s="69"/>
      <c r="P92" s="232">
        <f t="shared" si="10"/>
        <v>0.17494600431965443</v>
      </c>
      <c r="Q92" s="231">
        <f t="shared" si="9"/>
        <v>0</v>
      </c>
      <c r="R92" s="78">
        <f t="shared" si="9"/>
        <v>9.989200863930886E-2</v>
      </c>
      <c r="S92" s="78">
        <f t="shared" si="9"/>
        <v>4.5896328293736501E-2</v>
      </c>
      <c r="T92" s="78">
        <f t="shared" si="9"/>
        <v>5.0215982721382287E-2</v>
      </c>
      <c r="U92" s="78">
        <f t="shared" si="9"/>
        <v>0.12580993520518358</v>
      </c>
      <c r="V92" s="78">
        <f t="shared" si="9"/>
        <v>1.4038876889848811E-2</v>
      </c>
      <c r="W92" s="78">
        <f t="shared" si="9"/>
        <v>5.8315334773218146E-2</v>
      </c>
      <c r="X92" s="78">
        <f t="shared" si="9"/>
        <v>9.557235421166306E-2</v>
      </c>
      <c r="Y92" s="78">
        <f t="shared" si="9"/>
        <v>8.4233261339092869E-2</v>
      </c>
      <c r="Z92" s="78">
        <f t="shared" si="9"/>
        <v>0.12149028077753779</v>
      </c>
      <c r="AA92" s="78">
        <f t="shared" si="9"/>
        <v>0.12958963282937366</v>
      </c>
    </row>
    <row r="93" spans="1:27" x14ac:dyDescent="0.3">
      <c r="A93" s="116">
        <v>35643</v>
      </c>
      <c r="B93" s="9">
        <f t="shared" si="8"/>
        <v>187200</v>
      </c>
      <c r="C93" s="230">
        <v>33400</v>
      </c>
      <c r="D93" s="231"/>
      <c r="E93" s="4">
        <v>18300</v>
      </c>
      <c r="F93" s="4">
        <v>8600</v>
      </c>
      <c r="G93" s="4">
        <v>9200</v>
      </c>
      <c r="H93" s="4">
        <v>23500</v>
      </c>
      <c r="I93" s="4">
        <v>2700</v>
      </c>
      <c r="J93" s="4">
        <v>11000</v>
      </c>
      <c r="K93" s="4">
        <v>17900</v>
      </c>
      <c r="L93" s="4">
        <v>15900</v>
      </c>
      <c r="M93" s="4">
        <v>22899.999999999996</v>
      </c>
      <c r="N93" s="9">
        <v>23800</v>
      </c>
      <c r="O93" s="69"/>
      <c r="P93" s="232">
        <f t="shared" si="10"/>
        <v>0.17841880341880342</v>
      </c>
      <c r="Q93" s="231">
        <f t="shared" si="9"/>
        <v>0</v>
      </c>
      <c r="R93" s="78">
        <f t="shared" si="9"/>
        <v>9.7756410256410256E-2</v>
      </c>
      <c r="S93" s="78">
        <f t="shared" si="9"/>
        <v>4.5940170940170943E-2</v>
      </c>
      <c r="T93" s="78">
        <f t="shared" si="9"/>
        <v>4.9145299145299144E-2</v>
      </c>
      <c r="U93" s="78">
        <f t="shared" si="9"/>
        <v>0.12553418803418803</v>
      </c>
      <c r="V93" s="78">
        <f t="shared" si="9"/>
        <v>1.4423076923076924E-2</v>
      </c>
      <c r="W93" s="78">
        <f t="shared" si="9"/>
        <v>5.876068376068376E-2</v>
      </c>
      <c r="X93" s="78">
        <f t="shared" si="9"/>
        <v>9.5619658119658113E-2</v>
      </c>
      <c r="Y93" s="78">
        <f t="shared" si="9"/>
        <v>8.4935897435897439E-2</v>
      </c>
      <c r="Z93" s="78">
        <f t="shared" si="9"/>
        <v>0.12232905982905981</v>
      </c>
      <c r="AA93" s="78">
        <f t="shared" si="9"/>
        <v>0.12713675213675213</v>
      </c>
    </row>
    <row r="94" spans="1:27" x14ac:dyDescent="0.3">
      <c r="A94" s="116">
        <v>35674</v>
      </c>
      <c r="B94" s="9">
        <f t="shared" si="8"/>
        <v>186300</v>
      </c>
      <c r="C94" s="230">
        <v>33200</v>
      </c>
      <c r="D94" s="231"/>
      <c r="E94" s="4">
        <v>18100</v>
      </c>
      <c r="F94" s="4">
        <v>8700</v>
      </c>
      <c r="G94" s="4">
        <v>9200</v>
      </c>
      <c r="H94" s="4">
        <v>23400</v>
      </c>
      <c r="I94" s="4">
        <v>2600</v>
      </c>
      <c r="J94" s="4">
        <v>11000</v>
      </c>
      <c r="K94" s="4">
        <v>17600</v>
      </c>
      <c r="L94" s="4">
        <v>15300</v>
      </c>
      <c r="M94" s="4">
        <v>23100</v>
      </c>
      <c r="N94" s="9">
        <v>24100</v>
      </c>
      <c r="O94" s="69"/>
      <c r="P94" s="232">
        <f t="shared" si="10"/>
        <v>0.17820719269994631</v>
      </c>
      <c r="Q94" s="231">
        <f t="shared" si="9"/>
        <v>0</v>
      </c>
      <c r="R94" s="78">
        <f t="shared" si="9"/>
        <v>9.7155126140633388E-2</v>
      </c>
      <c r="S94" s="78">
        <f t="shared" si="9"/>
        <v>4.6698872785829307E-2</v>
      </c>
      <c r="T94" s="78">
        <f t="shared" si="9"/>
        <v>4.9382716049382713E-2</v>
      </c>
      <c r="U94" s="78">
        <f t="shared" si="9"/>
        <v>0.12560386473429952</v>
      </c>
      <c r="V94" s="78">
        <f t="shared" si="9"/>
        <v>1.3955984970477724E-2</v>
      </c>
      <c r="W94" s="78">
        <f t="shared" si="9"/>
        <v>5.9044551798174985E-2</v>
      </c>
      <c r="X94" s="78">
        <f t="shared" si="9"/>
        <v>9.4471282877079982E-2</v>
      </c>
      <c r="Y94" s="78">
        <f t="shared" si="9"/>
        <v>8.2125603864734303E-2</v>
      </c>
      <c r="Z94" s="78">
        <f t="shared" si="9"/>
        <v>0.12399355877616747</v>
      </c>
      <c r="AA94" s="78">
        <f t="shared" si="9"/>
        <v>0.12936124530327428</v>
      </c>
    </row>
    <row r="95" spans="1:27" x14ac:dyDescent="0.3">
      <c r="A95" s="116">
        <v>35704</v>
      </c>
      <c r="B95" s="9">
        <f t="shared" si="8"/>
        <v>188900</v>
      </c>
      <c r="C95" s="230">
        <v>33800</v>
      </c>
      <c r="D95" s="231"/>
      <c r="E95" s="4">
        <v>18300</v>
      </c>
      <c r="F95" s="4">
        <v>8700</v>
      </c>
      <c r="G95" s="4">
        <v>9300</v>
      </c>
      <c r="H95" s="4">
        <v>23600</v>
      </c>
      <c r="I95" s="4">
        <v>2700</v>
      </c>
      <c r="J95" s="4">
        <v>10900</v>
      </c>
      <c r="K95" s="4">
        <v>17800</v>
      </c>
      <c r="L95" s="4">
        <v>15400</v>
      </c>
      <c r="M95" s="4">
        <v>23400</v>
      </c>
      <c r="N95" s="9">
        <v>25000</v>
      </c>
      <c r="O95" s="69"/>
      <c r="P95" s="232">
        <f t="shared" si="10"/>
        <v>0.17893065113816833</v>
      </c>
      <c r="Q95" s="231">
        <f t="shared" si="9"/>
        <v>0</v>
      </c>
      <c r="R95" s="78">
        <f t="shared" si="9"/>
        <v>9.6876654314452096E-2</v>
      </c>
      <c r="S95" s="78">
        <f t="shared" si="9"/>
        <v>4.6056114346214927E-2</v>
      </c>
      <c r="T95" s="78">
        <f t="shared" si="9"/>
        <v>4.9232398094229753E-2</v>
      </c>
      <c r="U95" s="78">
        <f t="shared" si="9"/>
        <v>0.12493382742191636</v>
      </c>
      <c r="V95" s="78">
        <f t="shared" si="9"/>
        <v>1.4293276866066702E-2</v>
      </c>
      <c r="W95" s="78">
        <f t="shared" si="9"/>
        <v>5.7702488088935945E-2</v>
      </c>
      <c r="X95" s="78">
        <f t="shared" si="9"/>
        <v>9.4229751191106409E-2</v>
      </c>
      <c r="Y95" s="78">
        <f t="shared" si="9"/>
        <v>8.152461619904712E-2</v>
      </c>
      <c r="Z95" s="78">
        <f t="shared" si="9"/>
        <v>0.12387506617257808</v>
      </c>
      <c r="AA95" s="78">
        <f t="shared" si="9"/>
        <v>0.13234515616728429</v>
      </c>
    </row>
    <row r="96" spans="1:27" x14ac:dyDescent="0.3">
      <c r="A96" s="116">
        <v>35735</v>
      </c>
      <c r="B96" s="9">
        <f t="shared" si="8"/>
        <v>188800</v>
      </c>
      <c r="C96" s="230">
        <v>33700</v>
      </c>
      <c r="D96" s="231"/>
      <c r="E96" s="4">
        <v>17500</v>
      </c>
      <c r="F96" s="4">
        <v>8700</v>
      </c>
      <c r="G96" s="4">
        <v>9300</v>
      </c>
      <c r="H96" s="4">
        <v>24200</v>
      </c>
      <c r="I96" s="4">
        <v>2700</v>
      </c>
      <c r="J96" s="4">
        <v>11000</v>
      </c>
      <c r="K96" s="4">
        <v>17800</v>
      </c>
      <c r="L96" s="4">
        <v>15500</v>
      </c>
      <c r="M96" s="4">
        <v>23500</v>
      </c>
      <c r="N96" s="9">
        <v>24900</v>
      </c>
      <c r="O96" s="69"/>
      <c r="P96" s="232">
        <f t="shared" si="10"/>
        <v>0.1784957627118644</v>
      </c>
      <c r="Q96" s="231">
        <f t="shared" si="9"/>
        <v>0</v>
      </c>
      <c r="R96" s="78">
        <f t="shared" si="9"/>
        <v>9.2690677966101698E-2</v>
      </c>
      <c r="S96" s="78">
        <f t="shared" si="9"/>
        <v>4.6080508474576273E-2</v>
      </c>
      <c r="T96" s="78">
        <f t="shared" si="9"/>
        <v>4.9258474576271187E-2</v>
      </c>
      <c r="U96" s="78">
        <f t="shared" si="9"/>
        <v>0.12817796610169491</v>
      </c>
      <c r="V96" s="78">
        <f t="shared" si="9"/>
        <v>1.4300847457627119E-2</v>
      </c>
      <c r="W96" s="78">
        <f t="shared" si="9"/>
        <v>5.8262711864406777E-2</v>
      </c>
      <c r="X96" s="78">
        <f t="shared" si="9"/>
        <v>9.4279661016949151E-2</v>
      </c>
      <c r="Y96" s="78">
        <f t="shared" si="9"/>
        <v>8.2097457627118647E-2</v>
      </c>
      <c r="Z96" s="78">
        <f t="shared" si="9"/>
        <v>0.12447033898305085</v>
      </c>
      <c r="AA96" s="78">
        <f t="shared" si="9"/>
        <v>0.13188559322033899</v>
      </c>
    </row>
    <row r="97" spans="1:27" x14ac:dyDescent="0.3">
      <c r="A97" s="116">
        <v>35765</v>
      </c>
      <c r="B97" s="9">
        <f t="shared" si="8"/>
        <v>190400</v>
      </c>
      <c r="C97" s="230">
        <v>33700</v>
      </c>
      <c r="D97" s="231"/>
      <c r="E97" s="4">
        <v>17600</v>
      </c>
      <c r="F97" s="4">
        <v>8800</v>
      </c>
      <c r="G97" s="4">
        <v>9300</v>
      </c>
      <c r="H97" s="4">
        <v>24800</v>
      </c>
      <c r="I97" s="4">
        <v>2700</v>
      </c>
      <c r="J97" s="4">
        <v>11100</v>
      </c>
      <c r="K97" s="4">
        <v>17800</v>
      </c>
      <c r="L97" s="4">
        <v>15900</v>
      </c>
      <c r="M97" s="4">
        <v>23700</v>
      </c>
      <c r="N97" s="9">
        <v>25000</v>
      </c>
      <c r="O97" s="69"/>
      <c r="P97" s="232">
        <f t="shared" si="10"/>
        <v>0.17699579831932774</v>
      </c>
      <c r="Q97" s="231">
        <f t="shared" si="9"/>
        <v>0</v>
      </c>
      <c r="R97" s="78">
        <f t="shared" si="9"/>
        <v>9.2436974789915971E-2</v>
      </c>
      <c r="S97" s="78">
        <f t="shared" si="9"/>
        <v>4.6218487394957986E-2</v>
      </c>
      <c r="T97" s="78">
        <f t="shared" si="9"/>
        <v>4.884453781512605E-2</v>
      </c>
      <c r="U97" s="78">
        <f t="shared" si="9"/>
        <v>0.13025210084033614</v>
      </c>
      <c r="V97" s="78">
        <f t="shared" si="9"/>
        <v>1.4180672268907563E-2</v>
      </c>
      <c r="W97" s="78">
        <f t="shared" si="9"/>
        <v>5.8298319327731093E-2</v>
      </c>
      <c r="X97" s="78">
        <f t="shared" si="9"/>
        <v>9.3487394957983194E-2</v>
      </c>
      <c r="Y97" s="78">
        <f t="shared" si="9"/>
        <v>8.3508403361344533E-2</v>
      </c>
      <c r="Z97" s="78">
        <f t="shared" si="9"/>
        <v>0.12447478991596639</v>
      </c>
      <c r="AA97" s="78">
        <f t="shared" si="9"/>
        <v>0.13130252100840337</v>
      </c>
    </row>
    <row r="98" spans="1:27" x14ac:dyDescent="0.3">
      <c r="A98" s="116">
        <v>35796</v>
      </c>
      <c r="B98" s="77">
        <f t="shared" si="8"/>
        <v>185300</v>
      </c>
      <c r="C98" s="230">
        <v>33500</v>
      </c>
      <c r="D98" s="231"/>
      <c r="E98" s="4">
        <v>17200</v>
      </c>
      <c r="F98" s="4">
        <v>8500</v>
      </c>
      <c r="G98" s="4">
        <v>9200</v>
      </c>
      <c r="H98" s="4">
        <v>23400</v>
      </c>
      <c r="I98" s="4">
        <v>2600</v>
      </c>
      <c r="J98" s="4">
        <v>11000</v>
      </c>
      <c r="K98" s="4">
        <v>17700</v>
      </c>
      <c r="L98" s="4">
        <v>15200</v>
      </c>
      <c r="M98" s="4">
        <v>22700</v>
      </c>
      <c r="N98" s="9">
        <v>24300</v>
      </c>
      <c r="O98" s="69"/>
      <c r="P98" s="232">
        <f t="shared" si="10"/>
        <v>0.18078791149487317</v>
      </c>
      <c r="Q98" s="231">
        <f t="shared" si="9"/>
        <v>0</v>
      </c>
      <c r="R98" s="78">
        <f t="shared" si="9"/>
        <v>9.2822450080949817E-2</v>
      </c>
      <c r="S98" s="78">
        <f t="shared" si="9"/>
        <v>4.5871559633027525E-2</v>
      </c>
      <c r="T98" s="78">
        <f t="shared" si="9"/>
        <v>4.96492174851592E-2</v>
      </c>
      <c r="U98" s="78">
        <f t="shared" si="9"/>
        <v>0.12628170534268754</v>
      </c>
      <c r="V98" s="78">
        <f t="shared" si="9"/>
        <v>1.4031300593631947E-2</v>
      </c>
      <c r="W98" s="78">
        <f t="shared" si="9"/>
        <v>5.9363194819212088E-2</v>
      </c>
      <c r="X98" s="78">
        <f t="shared" si="9"/>
        <v>9.5520777118186725E-2</v>
      </c>
      <c r="Y98" s="78">
        <f t="shared" si="9"/>
        <v>8.2029141932002156E-2</v>
      </c>
      <c r="Z98" s="78">
        <f t="shared" si="9"/>
        <v>0.12250404749055585</v>
      </c>
      <c r="AA98" s="78">
        <f t="shared" si="9"/>
        <v>0.13113869400971398</v>
      </c>
    </row>
    <row r="99" spans="1:27" x14ac:dyDescent="0.3">
      <c r="A99" s="116">
        <v>35827</v>
      </c>
      <c r="B99" s="77">
        <f t="shared" si="8"/>
        <v>186700</v>
      </c>
      <c r="C99" s="230">
        <v>33800</v>
      </c>
      <c r="D99" s="231"/>
      <c r="E99" s="4">
        <v>17200</v>
      </c>
      <c r="F99" s="4">
        <v>8600</v>
      </c>
      <c r="G99" s="4">
        <v>9200</v>
      </c>
      <c r="H99" s="4">
        <v>23100</v>
      </c>
      <c r="I99" s="4">
        <v>2600</v>
      </c>
      <c r="J99" s="4">
        <v>11200</v>
      </c>
      <c r="K99" s="4">
        <v>17800</v>
      </c>
      <c r="L99" s="4">
        <v>15500</v>
      </c>
      <c r="M99" s="4">
        <v>23100</v>
      </c>
      <c r="N99" s="9">
        <v>24600</v>
      </c>
      <c r="O99" s="69"/>
      <c r="P99" s="232">
        <f t="shared" si="10"/>
        <v>0.18103910016068558</v>
      </c>
      <c r="Q99" s="231">
        <f t="shared" si="9"/>
        <v>0</v>
      </c>
      <c r="R99" s="78">
        <f t="shared" si="9"/>
        <v>9.2126405998928768E-2</v>
      </c>
      <c r="S99" s="78">
        <f t="shared" si="9"/>
        <v>4.6063202999464384E-2</v>
      </c>
      <c r="T99" s="78">
        <f t="shared" si="9"/>
        <v>4.9276914836636314E-2</v>
      </c>
      <c r="U99" s="78">
        <f t="shared" si="9"/>
        <v>0.12372790573111944</v>
      </c>
      <c r="V99" s="78">
        <f t="shared" si="9"/>
        <v>1.3926084627745045E-2</v>
      </c>
      <c r="W99" s="78">
        <f t="shared" si="9"/>
        <v>5.9989287627209426E-2</v>
      </c>
      <c r="X99" s="78">
        <f t="shared" si="9"/>
        <v>9.5340117836100691E-2</v>
      </c>
      <c r="Y99" s="78">
        <f t="shared" si="9"/>
        <v>8.3020889126941624E-2</v>
      </c>
      <c r="Z99" s="78">
        <f t="shared" si="9"/>
        <v>0.12372790573111944</v>
      </c>
      <c r="AA99" s="78">
        <f t="shared" si="9"/>
        <v>0.13176218532404926</v>
      </c>
    </row>
    <row r="100" spans="1:27" x14ac:dyDescent="0.3">
      <c r="A100" s="116">
        <v>35855</v>
      </c>
      <c r="B100" s="77">
        <f t="shared" si="8"/>
        <v>188500</v>
      </c>
      <c r="C100" s="230">
        <v>34400</v>
      </c>
      <c r="D100" s="231"/>
      <c r="E100" s="4">
        <v>17300</v>
      </c>
      <c r="F100" s="4">
        <v>8700</v>
      </c>
      <c r="G100" s="4">
        <v>9200</v>
      </c>
      <c r="H100" s="4">
        <v>23200</v>
      </c>
      <c r="I100" s="4">
        <v>2700</v>
      </c>
      <c r="J100" s="4">
        <v>11200</v>
      </c>
      <c r="K100" s="4">
        <v>17800</v>
      </c>
      <c r="L100" s="4">
        <v>15800</v>
      </c>
      <c r="M100" s="4">
        <v>23300</v>
      </c>
      <c r="N100" s="9">
        <v>24900</v>
      </c>
      <c r="O100" s="69"/>
      <c r="P100" s="232">
        <f t="shared" si="10"/>
        <v>0.18249336870026525</v>
      </c>
      <c r="Q100" s="231">
        <f t="shared" si="9"/>
        <v>0</v>
      </c>
      <c r="R100" s="78">
        <f t="shared" si="9"/>
        <v>9.1777188328912462E-2</v>
      </c>
      <c r="S100" s="78">
        <f t="shared" si="9"/>
        <v>4.6153846153846156E-2</v>
      </c>
      <c r="T100" s="78">
        <f t="shared" si="9"/>
        <v>4.880636604774536E-2</v>
      </c>
      <c r="U100" s="78">
        <f t="shared" si="9"/>
        <v>0.12307692307692308</v>
      </c>
      <c r="V100" s="78">
        <f t="shared" si="9"/>
        <v>1.4323607427055704E-2</v>
      </c>
      <c r="W100" s="78">
        <f t="shared" si="9"/>
        <v>5.9416445623342175E-2</v>
      </c>
      <c r="X100" s="78">
        <f t="shared" si="9"/>
        <v>9.4429708222811673E-2</v>
      </c>
      <c r="Y100" s="78">
        <f t="shared" si="9"/>
        <v>8.3819628647214858E-2</v>
      </c>
      <c r="Z100" s="78">
        <f t="shared" si="9"/>
        <v>0.12360742705570292</v>
      </c>
      <c r="AA100" s="78">
        <f t="shared" si="9"/>
        <v>0.13209549071618037</v>
      </c>
    </row>
    <row r="101" spans="1:27" x14ac:dyDescent="0.3">
      <c r="A101" s="116">
        <v>35886</v>
      </c>
      <c r="B101" s="77">
        <f t="shared" si="8"/>
        <v>190400</v>
      </c>
      <c r="C101" s="230">
        <v>33500</v>
      </c>
      <c r="D101" s="231"/>
      <c r="E101" s="4">
        <v>17800</v>
      </c>
      <c r="F101" s="4">
        <v>8500</v>
      </c>
      <c r="G101" s="4">
        <v>9400</v>
      </c>
      <c r="H101" s="4">
        <v>23700</v>
      </c>
      <c r="I101" s="4">
        <v>2700</v>
      </c>
      <c r="J101" s="4">
        <v>11200</v>
      </c>
      <c r="K101" s="4">
        <v>17600</v>
      </c>
      <c r="L101" s="4">
        <v>16700</v>
      </c>
      <c r="M101" s="4">
        <v>24400</v>
      </c>
      <c r="N101" s="9">
        <v>24900</v>
      </c>
      <c r="O101" s="69"/>
      <c r="P101" s="232">
        <f t="shared" si="10"/>
        <v>0.17594537815126052</v>
      </c>
      <c r="Q101" s="231">
        <f t="shared" si="9"/>
        <v>0</v>
      </c>
      <c r="R101" s="78">
        <f t="shared" si="9"/>
        <v>9.3487394957983194E-2</v>
      </c>
      <c r="S101" s="78">
        <f t="shared" si="9"/>
        <v>4.4642857142857144E-2</v>
      </c>
      <c r="T101" s="78">
        <f t="shared" si="9"/>
        <v>4.9369747899159662E-2</v>
      </c>
      <c r="U101" s="78">
        <f t="shared" si="9"/>
        <v>0.12447478991596639</v>
      </c>
      <c r="V101" s="78">
        <f t="shared" si="9"/>
        <v>1.4180672268907563E-2</v>
      </c>
      <c r="W101" s="78">
        <f t="shared" si="9"/>
        <v>5.8823529411764705E-2</v>
      </c>
      <c r="X101" s="78">
        <f t="shared" si="9"/>
        <v>9.2436974789915971E-2</v>
      </c>
      <c r="Y101" s="78">
        <f t="shared" si="9"/>
        <v>8.7710084033613439E-2</v>
      </c>
      <c r="Z101" s="78">
        <f t="shared" si="9"/>
        <v>0.12815126050420167</v>
      </c>
      <c r="AA101" s="78">
        <f t="shared" si="9"/>
        <v>0.13077731092436976</v>
      </c>
    </row>
    <row r="102" spans="1:27" x14ac:dyDescent="0.3">
      <c r="A102" s="116">
        <v>35916</v>
      </c>
      <c r="B102" s="77">
        <f t="shared" si="8"/>
        <v>191900</v>
      </c>
      <c r="C102" s="230">
        <v>33900</v>
      </c>
      <c r="D102" s="231"/>
      <c r="E102" s="4">
        <v>18100</v>
      </c>
      <c r="F102" s="4">
        <v>8600</v>
      </c>
      <c r="G102" s="4">
        <v>9400</v>
      </c>
      <c r="H102" s="4">
        <v>23800</v>
      </c>
      <c r="I102" s="4">
        <v>2700</v>
      </c>
      <c r="J102" s="4">
        <v>11300</v>
      </c>
      <c r="K102" s="4">
        <v>17700</v>
      </c>
      <c r="L102" s="4">
        <v>17100</v>
      </c>
      <c r="M102" s="4">
        <v>24299.999999999996</v>
      </c>
      <c r="N102" s="9">
        <v>25000</v>
      </c>
      <c r="O102" s="69"/>
      <c r="P102" s="232">
        <f t="shared" si="10"/>
        <v>0.17665450755601875</v>
      </c>
      <c r="Q102" s="231">
        <f t="shared" si="9"/>
        <v>0</v>
      </c>
      <c r="R102" s="78">
        <f t="shared" si="9"/>
        <v>9.4319958311620641E-2</v>
      </c>
      <c r="S102" s="78">
        <f t="shared" si="9"/>
        <v>4.4815007816571134E-2</v>
      </c>
      <c r="T102" s="78">
        <f t="shared" si="9"/>
        <v>4.8983845752996351E-2</v>
      </c>
      <c r="U102" s="78">
        <f t="shared" si="9"/>
        <v>0.12402292860865034</v>
      </c>
      <c r="V102" s="78">
        <f t="shared" si="9"/>
        <v>1.4069828035435123E-2</v>
      </c>
      <c r="W102" s="78">
        <f t="shared" si="9"/>
        <v>5.8884835852006254E-2</v>
      </c>
      <c r="X102" s="78">
        <f t="shared" si="9"/>
        <v>9.223553934340803E-2</v>
      </c>
      <c r="Y102" s="78">
        <f t="shared" si="9"/>
        <v>8.9108910891089105E-2</v>
      </c>
      <c r="Z102" s="78">
        <f t="shared" si="9"/>
        <v>0.12662845231891609</v>
      </c>
      <c r="AA102" s="78">
        <f t="shared" si="9"/>
        <v>0.13027618551328818</v>
      </c>
    </row>
    <row r="103" spans="1:27" x14ac:dyDescent="0.3">
      <c r="A103" s="116">
        <v>35947</v>
      </c>
      <c r="B103" s="77">
        <f t="shared" si="8"/>
        <v>192300</v>
      </c>
      <c r="C103" s="230">
        <v>34700</v>
      </c>
      <c r="D103" s="231"/>
      <c r="E103" s="4">
        <v>18200</v>
      </c>
      <c r="F103" s="4">
        <v>8700</v>
      </c>
      <c r="G103" s="4">
        <v>9300</v>
      </c>
      <c r="H103" s="4">
        <v>23700</v>
      </c>
      <c r="I103" s="4">
        <v>2700</v>
      </c>
      <c r="J103" s="4">
        <v>11300</v>
      </c>
      <c r="K103" s="4">
        <v>17900</v>
      </c>
      <c r="L103" s="4">
        <v>17100</v>
      </c>
      <c r="M103" s="4">
        <v>24300</v>
      </c>
      <c r="N103" s="9">
        <v>24400</v>
      </c>
      <c r="O103" s="69"/>
      <c r="P103" s="232">
        <f t="shared" si="10"/>
        <v>0.18044721788871554</v>
      </c>
      <c r="Q103" s="231">
        <f t="shared" si="9"/>
        <v>0</v>
      </c>
      <c r="R103" s="78">
        <f t="shared" si="9"/>
        <v>9.4643785751430051E-2</v>
      </c>
      <c r="S103" s="78">
        <f t="shared" si="9"/>
        <v>4.5241809672386897E-2</v>
      </c>
      <c r="T103" s="78">
        <f t="shared" si="9"/>
        <v>4.8361934477379097E-2</v>
      </c>
      <c r="U103" s="78">
        <f t="shared" si="9"/>
        <v>0.12324492979719189</v>
      </c>
      <c r="V103" s="78">
        <f t="shared" si="9"/>
        <v>1.4040561622464899E-2</v>
      </c>
      <c r="W103" s="78">
        <f t="shared" si="9"/>
        <v>5.8762350494019761E-2</v>
      </c>
      <c r="X103" s="78">
        <f t="shared" si="9"/>
        <v>9.3083723348933958E-2</v>
      </c>
      <c r="Y103" s="78">
        <f t="shared" si="9"/>
        <v>8.8923556942277687E-2</v>
      </c>
      <c r="Z103" s="78">
        <f t="shared" si="9"/>
        <v>0.12636505460218408</v>
      </c>
      <c r="AA103" s="78">
        <f t="shared" si="9"/>
        <v>0.12688507540301613</v>
      </c>
    </row>
    <row r="104" spans="1:27" x14ac:dyDescent="0.3">
      <c r="A104" s="116">
        <v>35977</v>
      </c>
      <c r="B104" s="77">
        <f t="shared" si="8"/>
        <v>192400</v>
      </c>
      <c r="C104" s="230">
        <v>34900</v>
      </c>
      <c r="D104" s="231"/>
      <c r="E104" s="4">
        <v>18300</v>
      </c>
      <c r="F104" s="4">
        <v>8700</v>
      </c>
      <c r="G104" s="4">
        <v>8700</v>
      </c>
      <c r="H104" s="4">
        <v>23700</v>
      </c>
      <c r="I104" s="4">
        <v>2700</v>
      </c>
      <c r="J104" s="4">
        <v>11400</v>
      </c>
      <c r="K104" s="4">
        <v>17900</v>
      </c>
      <c r="L104" s="4">
        <v>16700</v>
      </c>
      <c r="M104" s="4">
        <v>24700.000000000004</v>
      </c>
      <c r="N104" s="9">
        <v>24700</v>
      </c>
      <c r="O104" s="69"/>
      <c r="P104" s="232">
        <f t="shared" si="10"/>
        <v>0.18139293139293139</v>
      </c>
      <c r="Q104" s="231">
        <f t="shared" si="9"/>
        <v>0</v>
      </c>
      <c r="R104" s="78">
        <f t="shared" si="9"/>
        <v>9.511434511434512E-2</v>
      </c>
      <c r="S104" s="78">
        <f t="shared" si="9"/>
        <v>4.5218295218295221E-2</v>
      </c>
      <c r="T104" s="78">
        <f t="shared" si="9"/>
        <v>4.5218295218295221E-2</v>
      </c>
      <c r="U104" s="78">
        <f t="shared" si="9"/>
        <v>0.12318087318087319</v>
      </c>
      <c r="V104" s="78">
        <f t="shared" si="9"/>
        <v>1.4033264033264034E-2</v>
      </c>
      <c r="W104" s="78">
        <f t="shared" si="9"/>
        <v>5.9251559251559255E-2</v>
      </c>
      <c r="X104" s="78">
        <f t="shared" si="9"/>
        <v>9.3035343035343041E-2</v>
      </c>
      <c r="Y104" s="78">
        <f t="shared" si="9"/>
        <v>8.6798336798336803E-2</v>
      </c>
      <c r="Z104" s="78">
        <f t="shared" si="9"/>
        <v>0.1283783783783784</v>
      </c>
      <c r="AA104" s="78">
        <f t="shared" si="9"/>
        <v>0.12837837837837837</v>
      </c>
    </row>
    <row r="105" spans="1:27" x14ac:dyDescent="0.3">
      <c r="A105" s="116">
        <v>36008</v>
      </c>
      <c r="B105" s="77">
        <f t="shared" si="8"/>
        <v>193100</v>
      </c>
      <c r="C105" s="230">
        <v>34900</v>
      </c>
      <c r="D105" s="231"/>
      <c r="E105" s="4">
        <v>18300</v>
      </c>
      <c r="F105" s="4">
        <v>8800</v>
      </c>
      <c r="G105" s="4">
        <v>8700</v>
      </c>
      <c r="H105" s="4">
        <v>24400</v>
      </c>
      <c r="I105" s="4">
        <v>2800</v>
      </c>
      <c r="J105" s="4">
        <v>11200</v>
      </c>
      <c r="K105" s="4">
        <v>18300</v>
      </c>
      <c r="L105" s="4">
        <v>17100</v>
      </c>
      <c r="M105" s="4">
        <v>24400</v>
      </c>
      <c r="N105" s="9">
        <v>24200</v>
      </c>
      <c r="O105" s="69"/>
      <c r="P105" s="232">
        <f t="shared" si="10"/>
        <v>0.18073537027446918</v>
      </c>
      <c r="Q105" s="231">
        <f t="shared" si="9"/>
        <v>0</v>
      </c>
      <c r="R105" s="78">
        <f t="shared" si="9"/>
        <v>9.476954945624029E-2</v>
      </c>
      <c r="S105" s="78">
        <f t="shared" si="9"/>
        <v>4.5572242361470741E-2</v>
      </c>
      <c r="T105" s="78">
        <f t="shared" si="9"/>
        <v>4.5054375970999483E-2</v>
      </c>
      <c r="U105" s="78">
        <f t="shared" si="9"/>
        <v>0.12635939927498704</v>
      </c>
      <c r="V105" s="78">
        <f t="shared" si="9"/>
        <v>1.4500258933195235E-2</v>
      </c>
      <c r="W105" s="78">
        <f t="shared" si="9"/>
        <v>5.8001035732780939E-2</v>
      </c>
      <c r="X105" s="78">
        <f t="shared" si="9"/>
        <v>9.476954945624029E-2</v>
      </c>
      <c r="Y105" s="78">
        <f t="shared" si="9"/>
        <v>8.8555152770585191E-2</v>
      </c>
      <c r="Z105" s="78">
        <f t="shared" si="9"/>
        <v>0.12635939927498704</v>
      </c>
      <c r="AA105" s="78">
        <f t="shared" si="9"/>
        <v>0.12532366649404453</v>
      </c>
    </row>
    <row r="106" spans="1:27" x14ac:dyDescent="0.3">
      <c r="A106" s="116">
        <v>36039</v>
      </c>
      <c r="B106" s="77">
        <f t="shared" si="8"/>
        <v>191400</v>
      </c>
      <c r="C106" s="230">
        <v>33900</v>
      </c>
      <c r="D106" s="231"/>
      <c r="E106" s="4">
        <v>18100</v>
      </c>
      <c r="F106" s="4">
        <v>8700</v>
      </c>
      <c r="G106" s="4">
        <v>8600</v>
      </c>
      <c r="H106" s="4">
        <v>24100</v>
      </c>
      <c r="I106" s="4">
        <v>2700</v>
      </c>
      <c r="J106" s="4">
        <v>11500</v>
      </c>
      <c r="K106" s="4">
        <v>18300</v>
      </c>
      <c r="L106" s="4">
        <v>16500</v>
      </c>
      <c r="M106" s="4">
        <v>24400</v>
      </c>
      <c r="N106" s="9">
        <v>24600</v>
      </c>
      <c r="O106" s="69"/>
      <c r="P106" s="232">
        <f t="shared" si="10"/>
        <v>0.17711598746081506</v>
      </c>
      <c r="Q106" s="231">
        <f t="shared" si="9"/>
        <v>0</v>
      </c>
      <c r="R106" s="78">
        <f t="shared" si="9"/>
        <v>9.4566353187042845E-2</v>
      </c>
      <c r="S106" s="78">
        <f t="shared" si="9"/>
        <v>4.5454545454545456E-2</v>
      </c>
      <c r="T106" s="78">
        <f t="shared" si="9"/>
        <v>4.4932079414838039E-2</v>
      </c>
      <c r="U106" s="78">
        <f t="shared" si="9"/>
        <v>0.12591431556948798</v>
      </c>
      <c r="V106" s="78">
        <f t="shared" si="9"/>
        <v>1.4106583072100314E-2</v>
      </c>
      <c r="W106" s="78">
        <f t="shared" si="9"/>
        <v>6.0083594566353184E-2</v>
      </c>
      <c r="X106" s="78">
        <f t="shared" si="9"/>
        <v>9.561128526645768E-2</v>
      </c>
      <c r="Y106" s="78">
        <f t="shared" si="9"/>
        <v>8.6206896551724144E-2</v>
      </c>
      <c r="Z106" s="78">
        <f t="shared" si="9"/>
        <v>0.12748171368861025</v>
      </c>
      <c r="AA106" s="78">
        <f t="shared" si="9"/>
        <v>0.12852664576802508</v>
      </c>
    </row>
    <row r="107" spans="1:27" x14ac:dyDescent="0.3">
      <c r="A107" s="116">
        <v>36069</v>
      </c>
      <c r="B107" s="77">
        <f t="shared" si="8"/>
        <v>189700</v>
      </c>
      <c r="C107" s="230">
        <v>32900</v>
      </c>
      <c r="D107" s="231"/>
      <c r="E107" s="4">
        <v>18100</v>
      </c>
      <c r="F107" s="4">
        <v>8500</v>
      </c>
      <c r="G107" s="4">
        <v>8600</v>
      </c>
      <c r="H107" s="4">
        <v>24300</v>
      </c>
      <c r="I107" s="4">
        <v>2700</v>
      </c>
      <c r="J107" s="4">
        <v>11100</v>
      </c>
      <c r="K107" s="4">
        <v>18100</v>
      </c>
      <c r="L107" s="4">
        <v>15900</v>
      </c>
      <c r="M107" s="4">
        <v>24200</v>
      </c>
      <c r="N107" s="9">
        <v>25300</v>
      </c>
      <c r="O107" s="69"/>
      <c r="P107" s="232">
        <f t="shared" si="10"/>
        <v>0.17343173431734318</v>
      </c>
      <c r="Q107" s="231">
        <f t="shared" si="9"/>
        <v>0</v>
      </c>
      <c r="R107" s="78">
        <f t="shared" si="9"/>
        <v>9.5413811280969957E-2</v>
      </c>
      <c r="S107" s="78">
        <f t="shared" si="9"/>
        <v>4.4807590933052185E-2</v>
      </c>
      <c r="T107" s="78">
        <f t="shared" si="9"/>
        <v>4.533473906167633E-2</v>
      </c>
      <c r="U107" s="78">
        <f t="shared" si="9"/>
        <v>0.12809699525566684</v>
      </c>
      <c r="V107" s="78">
        <f t="shared" si="9"/>
        <v>1.4232999472851872E-2</v>
      </c>
      <c r="W107" s="78">
        <f t="shared" si="9"/>
        <v>5.8513442277279913E-2</v>
      </c>
      <c r="X107" s="78">
        <f t="shared" si="9"/>
        <v>9.5413811280969957E-2</v>
      </c>
      <c r="Y107" s="78">
        <f t="shared" si="9"/>
        <v>8.3816552451238799E-2</v>
      </c>
      <c r="Z107" s="78">
        <f t="shared" si="9"/>
        <v>0.1275698471270427</v>
      </c>
      <c r="AA107" s="78">
        <f t="shared" si="9"/>
        <v>0.13336847654190828</v>
      </c>
    </row>
    <row r="108" spans="1:27" x14ac:dyDescent="0.3">
      <c r="A108" s="116">
        <v>36100</v>
      </c>
      <c r="B108" s="77">
        <f t="shared" si="8"/>
        <v>190000</v>
      </c>
      <c r="C108" s="230">
        <v>32400</v>
      </c>
      <c r="D108" s="231"/>
      <c r="E108" s="4">
        <v>18100</v>
      </c>
      <c r="F108" s="4">
        <v>8500</v>
      </c>
      <c r="G108" s="4">
        <v>8400</v>
      </c>
      <c r="H108" s="4">
        <v>24800</v>
      </c>
      <c r="I108" s="4">
        <v>2700</v>
      </c>
      <c r="J108" s="4">
        <v>11200</v>
      </c>
      <c r="K108" s="4">
        <v>18200</v>
      </c>
      <c r="L108" s="4">
        <v>16100.000000000002</v>
      </c>
      <c r="M108" s="4">
        <v>24300</v>
      </c>
      <c r="N108" s="9">
        <v>25300</v>
      </c>
      <c r="O108" s="69"/>
      <c r="P108" s="232">
        <f t="shared" si="10"/>
        <v>0.17052631578947369</v>
      </c>
      <c r="Q108" s="231">
        <f t="shared" si="9"/>
        <v>0</v>
      </c>
      <c r="R108" s="78">
        <f t="shared" si="9"/>
        <v>9.5263157894736841E-2</v>
      </c>
      <c r="S108" s="78">
        <f t="shared" si="9"/>
        <v>4.4736842105263158E-2</v>
      </c>
      <c r="T108" s="78">
        <f t="shared" si="9"/>
        <v>4.4210526315789471E-2</v>
      </c>
      <c r="U108" s="78">
        <f t="shared" si="9"/>
        <v>0.13052631578947368</v>
      </c>
      <c r="V108" s="78">
        <f t="shared" si="9"/>
        <v>1.4210526315789474E-2</v>
      </c>
      <c r="W108" s="78">
        <f t="shared" si="9"/>
        <v>5.894736842105263E-2</v>
      </c>
      <c r="X108" s="78">
        <f t="shared" si="9"/>
        <v>9.5789473684210522E-2</v>
      </c>
      <c r="Y108" s="78">
        <f t="shared" si="9"/>
        <v>8.4736842105263166E-2</v>
      </c>
      <c r="Z108" s="78">
        <f t="shared" si="9"/>
        <v>0.12789473684210526</v>
      </c>
      <c r="AA108" s="78">
        <f t="shared" si="9"/>
        <v>0.13315789473684211</v>
      </c>
    </row>
    <row r="109" spans="1:27" x14ac:dyDescent="0.3">
      <c r="A109" s="116">
        <v>36130</v>
      </c>
      <c r="B109" s="77">
        <f t="shared" si="8"/>
        <v>189200</v>
      </c>
      <c r="C109" s="230">
        <v>31900</v>
      </c>
      <c r="D109" s="231"/>
      <c r="E109" s="4">
        <v>17800</v>
      </c>
      <c r="F109" s="4">
        <v>8500</v>
      </c>
      <c r="G109" s="4">
        <v>8400</v>
      </c>
      <c r="H109" s="4">
        <v>25000</v>
      </c>
      <c r="I109" s="4">
        <v>2800</v>
      </c>
      <c r="J109" s="4">
        <v>11100</v>
      </c>
      <c r="K109" s="4">
        <v>18400</v>
      </c>
      <c r="L109" s="4">
        <v>15900</v>
      </c>
      <c r="M109" s="4">
        <v>24000</v>
      </c>
      <c r="N109" s="9">
        <v>25400</v>
      </c>
      <c r="O109" s="69"/>
      <c r="P109" s="232">
        <f t="shared" si="10"/>
        <v>0.16860465116279069</v>
      </c>
      <c r="Q109" s="231">
        <f t="shared" si="9"/>
        <v>0</v>
      </c>
      <c r="R109" s="78">
        <f t="shared" si="9"/>
        <v>9.4080338266384775E-2</v>
      </c>
      <c r="S109" s="78">
        <f t="shared" ref="S109:AA137" si="11">F109/$B109</f>
        <v>4.4926004228329812E-2</v>
      </c>
      <c r="T109" s="78">
        <f t="shared" si="11"/>
        <v>4.4397463002114168E-2</v>
      </c>
      <c r="U109" s="78">
        <f t="shared" si="11"/>
        <v>0.1321353065539112</v>
      </c>
      <c r="V109" s="78">
        <f t="shared" si="11"/>
        <v>1.4799154334038054E-2</v>
      </c>
      <c r="W109" s="78">
        <f t="shared" si="11"/>
        <v>5.8668076109936573E-2</v>
      </c>
      <c r="X109" s="78">
        <f t="shared" si="11"/>
        <v>9.7251585623678652E-2</v>
      </c>
      <c r="Y109" s="78">
        <f t="shared" si="11"/>
        <v>8.4038054968287521E-2</v>
      </c>
      <c r="Z109" s="78">
        <f t="shared" si="11"/>
        <v>0.12684989429175475</v>
      </c>
      <c r="AA109" s="78">
        <f t="shared" si="11"/>
        <v>0.13424947145877378</v>
      </c>
    </row>
    <row r="110" spans="1:27" x14ac:dyDescent="0.3">
      <c r="A110" s="116">
        <v>36161</v>
      </c>
      <c r="B110" s="77">
        <f t="shared" si="8"/>
        <v>183400</v>
      </c>
      <c r="C110" s="230">
        <v>30400</v>
      </c>
      <c r="D110" s="231"/>
      <c r="E110" s="4">
        <v>16900</v>
      </c>
      <c r="F110" s="4">
        <v>8000</v>
      </c>
      <c r="G110" s="4">
        <v>8200</v>
      </c>
      <c r="H110" s="4">
        <v>24200</v>
      </c>
      <c r="I110" s="4">
        <v>2700</v>
      </c>
      <c r="J110" s="4">
        <v>10800</v>
      </c>
      <c r="K110" s="4">
        <v>18300</v>
      </c>
      <c r="L110" s="4">
        <v>15800</v>
      </c>
      <c r="M110" s="4">
        <v>23500</v>
      </c>
      <c r="N110" s="9">
        <v>24600</v>
      </c>
      <c r="O110" s="69"/>
      <c r="P110" s="232">
        <f t="shared" si="10"/>
        <v>0.16575790621592149</v>
      </c>
      <c r="Q110" s="231">
        <f t="shared" si="10"/>
        <v>0</v>
      </c>
      <c r="R110" s="78">
        <f t="shared" si="10"/>
        <v>9.2148309705561621E-2</v>
      </c>
      <c r="S110" s="78">
        <f t="shared" si="11"/>
        <v>4.3620501635768812E-2</v>
      </c>
      <c r="T110" s="78">
        <f t="shared" si="11"/>
        <v>4.4711014176663032E-2</v>
      </c>
      <c r="U110" s="78">
        <f t="shared" si="11"/>
        <v>0.13195201744820065</v>
      </c>
      <c r="V110" s="78">
        <f t="shared" si="11"/>
        <v>1.4721919302071973E-2</v>
      </c>
      <c r="W110" s="78">
        <f t="shared" si="11"/>
        <v>5.8887677208287893E-2</v>
      </c>
      <c r="X110" s="78">
        <f t="shared" si="11"/>
        <v>9.9781897491821162E-2</v>
      </c>
      <c r="Y110" s="78">
        <f t="shared" si="11"/>
        <v>8.6150490730643403E-2</v>
      </c>
      <c r="Z110" s="78">
        <f t="shared" si="11"/>
        <v>0.12813522355507087</v>
      </c>
      <c r="AA110" s="78">
        <f t="shared" si="11"/>
        <v>0.13413304252998909</v>
      </c>
    </row>
    <row r="111" spans="1:27" x14ac:dyDescent="0.3">
      <c r="A111" s="116">
        <v>36192</v>
      </c>
      <c r="B111" s="77">
        <f t="shared" si="8"/>
        <v>184000</v>
      </c>
      <c r="C111" s="230">
        <v>29900</v>
      </c>
      <c r="D111" s="231"/>
      <c r="E111" s="4">
        <v>16800</v>
      </c>
      <c r="F111" s="4">
        <v>8000</v>
      </c>
      <c r="G111" s="4">
        <v>8300</v>
      </c>
      <c r="H111" s="4">
        <v>23800</v>
      </c>
      <c r="I111" s="4">
        <v>2800</v>
      </c>
      <c r="J111" s="4">
        <v>10900</v>
      </c>
      <c r="K111" s="4">
        <v>18300</v>
      </c>
      <c r="L111" s="4">
        <v>16200</v>
      </c>
      <c r="M111" s="4">
        <v>23700</v>
      </c>
      <c r="N111" s="9">
        <v>25300</v>
      </c>
      <c r="O111" s="69"/>
      <c r="P111" s="232">
        <f t="shared" si="10"/>
        <v>0.16250000000000001</v>
      </c>
      <c r="Q111" s="231">
        <f t="shared" si="10"/>
        <v>0</v>
      </c>
      <c r="R111" s="78">
        <f t="shared" si="10"/>
        <v>9.1304347826086957E-2</v>
      </c>
      <c r="S111" s="78">
        <f t="shared" si="11"/>
        <v>4.3478260869565216E-2</v>
      </c>
      <c r="T111" s="78">
        <f t="shared" si="11"/>
        <v>4.5108695652173916E-2</v>
      </c>
      <c r="U111" s="78">
        <f t="shared" si="11"/>
        <v>0.12934782608695652</v>
      </c>
      <c r="V111" s="78">
        <f t="shared" si="11"/>
        <v>1.5217391304347827E-2</v>
      </c>
      <c r="W111" s="78">
        <f t="shared" si="11"/>
        <v>5.9239130434782607E-2</v>
      </c>
      <c r="X111" s="78">
        <f t="shared" si="11"/>
        <v>9.945652173913043E-2</v>
      </c>
      <c r="Y111" s="78">
        <f t="shared" si="11"/>
        <v>8.804347826086957E-2</v>
      </c>
      <c r="Z111" s="78">
        <f t="shared" si="11"/>
        <v>0.12880434782608696</v>
      </c>
      <c r="AA111" s="78">
        <f t="shared" si="11"/>
        <v>0.13750000000000001</v>
      </c>
    </row>
    <row r="112" spans="1:27" x14ac:dyDescent="0.3">
      <c r="A112" s="116">
        <v>36220</v>
      </c>
      <c r="B112" s="77">
        <f t="shared" si="8"/>
        <v>184700</v>
      </c>
      <c r="C112" s="230">
        <v>29400</v>
      </c>
      <c r="D112" s="231"/>
      <c r="E112" s="4">
        <v>16900</v>
      </c>
      <c r="F112" s="4">
        <v>8100</v>
      </c>
      <c r="G112" s="4">
        <v>8300</v>
      </c>
      <c r="H112" s="4">
        <v>24200</v>
      </c>
      <c r="I112" s="4">
        <v>2700</v>
      </c>
      <c r="J112" s="4">
        <v>10800</v>
      </c>
      <c r="K112" s="4">
        <v>18400</v>
      </c>
      <c r="L112" s="4">
        <v>16400</v>
      </c>
      <c r="M112" s="4">
        <v>24000</v>
      </c>
      <c r="N112" s="9">
        <v>25500</v>
      </c>
      <c r="O112" s="69"/>
      <c r="P112" s="232">
        <f t="shared" si="10"/>
        <v>0.15917704385489984</v>
      </c>
      <c r="Q112" s="231">
        <f t="shared" si="10"/>
        <v>0</v>
      </c>
      <c r="R112" s="78">
        <f t="shared" si="10"/>
        <v>9.1499729290741738E-2</v>
      </c>
      <c r="S112" s="78">
        <f t="shared" si="11"/>
        <v>4.3854899837574443E-2</v>
      </c>
      <c r="T112" s="78">
        <f t="shared" si="11"/>
        <v>4.4937736870600972E-2</v>
      </c>
      <c r="U112" s="78">
        <f t="shared" si="11"/>
        <v>0.13102328099621008</v>
      </c>
      <c r="V112" s="78">
        <f t="shared" si="11"/>
        <v>1.4618299945858148E-2</v>
      </c>
      <c r="W112" s="78">
        <f t="shared" si="11"/>
        <v>5.8473199783432593E-2</v>
      </c>
      <c r="X112" s="78">
        <f t="shared" si="11"/>
        <v>9.962100703844072E-2</v>
      </c>
      <c r="Y112" s="78">
        <f t="shared" si="11"/>
        <v>8.8792636708175415E-2</v>
      </c>
      <c r="Z112" s="78">
        <f t="shared" si="11"/>
        <v>0.12994044396318355</v>
      </c>
      <c r="AA112" s="78">
        <f t="shared" si="11"/>
        <v>0.13806172171088252</v>
      </c>
    </row>
    <row r="113" spans="1:27" x14ac:dyDescent="0.3">
      <c r="A113" s="116">
        <v>36251</v>
      </c>
      <c r="B113" s="77">
        <f t="shared" si="8"/>
        <v>184400</v>
      </c>
      <c r="C113" s="230">
        <v>28600</v>
      </c>
      <c r="D113" s="231"/>
      <c r="E113" s="4">
        <v>17400</v>
      </c>
      <c r="F113" s="4">
        <v>8100</v>
      </c>
      <c r="G113" s="4">
        <v>8100</v>
      </c>
      <c r="H113" s="4">
        <v>24000</v>
      </c>
      <c r="I113" s="4">
        <v>2800</v>
      </c>
      <c r="J113" s="4">
        <v>10600</v>
      </c>
      <c r="K113" s="4">
        <v>18500</v>
      </c>
      <c r="L113" s="4">
        <v>16800</v>
      </c>
      <c r="M113" s="4">
        <v>24300</v>
      </c>
      <c r="N113" s="9">
        <v>25200</v>
      </c>
      <c r="O113" s="69"/>
      <c r="P113" s="232">
        <f t="shared" si="10"/>
        <v>0.15509761388286333</v>
      </c>
      <c r="Q113" s="231">
        <f t="shared" si="10"/>
        <v>0</v>
      </c>
      <c r="R113" s="78">
        <f t="shared" si="10"/>
        <v>9.4360086767895882E-2</v>
      </c>
      <c r="S113" s="78">
        <f t="shared" si="11"/>
        <v>4.3926247288503251E-2</v>
      </c>
      <c r="T113" s="78">
        <f t="shared" si="11"/>
        <v>4.3926247288503251E-2</v>
      </c>
      <c r="U113" s="78">
        <f t="shared" si="11"/>
        <v>0.13015184381778741</v>
      </c>
      <c r="V113" s="78">
        <f t="shared" si="11"/>
        <v>1.5184381778741865E-2</v>
      </c>
      <c r="W113" s="78">
        <f t="shared" si="11"/>
        <v>5.7483731019522775E-2</v>
      </c>
      <c r="X113" s="78">
        <f t="shared" si="11"/>
        <v>0.10032537960954446</v>
      </c>
      <c r="Y113" s="78">
        <f t="shared" si="11"/>
        <v>9.1106290672451198E-2</v>
      </c>
      <c r="Z113" s="78">
        <f t="shared" si="11"/>
        <v>0.13177874186550975</v>
      </c>
      <c r="AA113" s="78">
        <f t="shared" si="11"/>
        <v>0.13665943600867678</v>
      </c>
    </row>
    <row r="114" spans="1:27" x14ac:dyDescent="0.3">
      <c r="A114" s="116">
        <v>36281</v>
      </c>
      <c r="B114" s="77">
        <f t="shared" si="8"/>
        <v>185100</v>
      </c>
      <c r="C114" s="230">
        <v>28800</v>
      </c>
      <c r="D114" s="231"/>
      <c r="E114" s="4">
        <v>17600</v>
      </c>
      <c r="F114" s="4">
        <v>8100</v>
      </c>
      <c r="G114" s="4">
        <v>8100</v>
      </c>
      <c r="H114" s="4">
        <v>24000</v>
      </c>
      <c r="I114" s="4">
        <v>2900</v>
      </c>
      <c r="J114" s="4">
        <v>10700</v>
      </c>
      <c r="K114" s="4">
        <v>18500</v>
      </c>
      <c r="L114" s="4">
        <v>16800</v>
      </c>
      <c r="M114" s="4">
        <v>24200</v>
      </c>
      <c r="N114" s="9">
        <v>25400</v>
      </c>
      <c r="O114" s="69"/>
      <c r="P114" s="232">
        <f t="shared" si="10"/>
        <v>0.15559157212317667</v>
      </c>
      <c r="Q114" s="231">
        <f t="shared" si="10"/>
        <v>0</v>
      </c>
      <c r="R114" s="78">
        <f t="shared" si="10"/>
        <v>9.5083738519719074E-2</v>
      </c>
      <c r="S114" s="78">
        <f t="shared" si="11"/>
        <v>4.3760129659643439E-2</v>
      </c>
      <c r="T114" s="78">
        <f t="shared" si="11"/>
        <v>4.3760129659643439E-2</v>
      </c>
      <c r="U114" s="78">
        <f t="shared" si="11"/>
        <v>0.12965964343598055</v>
      </c>
      <c r="V114" s="78">
        <f t="shared" si="11"/>
        <v>1.5667206915180983E-2</v>
      </c>
      <c r="W114" s="78">
        <f t="shared" si="11"/>
        <v>5.780659103187466E-2</v>
      </c>
      <c r="X114" s="78">
        <f t="shared" si="11"/>
        <v>9.9945975148568345E-2</v>
      </c>
      <c r="Y114" s="78">
        <f t="shared" si="11"/>
        <v>9.0761750405186387E-2</v>
      </c>
      <c r="Z114" s="78">
        <f t="shared" si="11"/>
        <v>0.13074014046461371</v>
      </c>
      <c r="AA114" s="78">
        <f t="shared" si="11"/>
        <v>0.13722312263641276</v>
      </c>
    </row>
    <row r="115" spans="1:27" x14ac:dyDescent="0.3">
      <c r="A115" s="116">
        <v>36312</v>
      </c>
      <c r="B115" s="77">
        <f t="shared" si="8"/>
        <v>185100</v>
      </c>
      <c r="C115" s="230">
        <v>28700</v>
      </c>
      <c r="D115" s="231"/>
      <c r="E115" s="4">
        <v>17600</v>
      </c>
      <c r="F115" s="4">
        <v>8200</v>
      </c>
      <c r="G115" s="4">
        <v>8100</v>
      </c>
      <c r="H115" s="4">
        <v>24100</v>
      </c>
      <c r="I115" s="4">
        <v>2900</v>
      </c>
      <c r="J115" s="4">
        <v>10800</v>
      </c>
      <c r="K115" s="4">
        <v>18600</v>
      </c>
      <c r="L115" s="4">
        <v>16900</v>
      </c>
      <c r="M115" s="4">
        <v>24400</v>
      </c>
      <c r="N115" s="9">
        <v>24800</v>
      </c>
      <c r="O115" s="69"/>
      <c r="P115" s="232">
        <f t="shared" si="10"/>
        <v>0.15505132360886006</v>
      </c>
      <c r="Q115" s="231">
        <f t="shared" si="10"/>
        <v>0</v>
      </c>
      <c r="R115" s="78">
        <f t="shared" si="10"/>
        <v>9.5083738519719074E-2</v>
      </c>
      <c r="S115" s="78">
        <f t="shared" si="11"/>
        <v>4.4300378173960021E-2</v>
      </c>
      <c r="T115" s="78">
        <f t="shared" si="11"/>
        <v>4.3760129659643439E-2</v>
      </c>
      <c r="U115" s="78">
        <f t="shared" si="11"/>
        <v>0.13019989195029713</v>
      </c>
      <c r="V115" s="78">
        <f t="shared" si="11"/>
        <v>1.5667206915180983E-2</v>
      </c>
      <c r="W115" s="78">
        <f t="shared" si="11"/>
        <v>5.834683954619125E-2</v>
      </c>
      <c r="X115" s="78">
        <f t="shared" si="11"/>
        <v>0.10048622366288493</v>
      </c>
      <c r="Y115" s="78">
        <f t="shared" si="11"/>
        <v>9.1301998919502969E-2</v>
      </c>
      <c r="Z115" s="78">
        <f t="shared" si="11"/>
        <v>0.13182063749324691</v>
      </c>
      <c r="AA115" s="78">
        <f t="shared" si="11"/>
        <v>0.13398163155051324</v>
      </c>
    </row>
    <row r="116" spans="1:27" x14ac:dyDescent="0.3">
      <c r="A116" s="116">
        <v>36342</v>
      </c>
      <c r="B116" s="77">
        <f t="shared" si="8"/>
        <v>183200</v>
      </c>
      <c r="C116" s="230">
        <v>28600</v>
      </c>
      <c r="D116" s="231"/>
      <c r="E116" s="4">
        <v>16900</v>
      </c>
      <c r="F116" s="4">
        <v>7900</v>
      </c>
      <c r="G116" s="4">
        <v>8200</v>
      </c>
      <c r="H116" s="4">
        <v>23700</v>
      </c>
      <c r="I116" s="4">
        <v>2900</v>
      </c>
      <c r="J116" s="4">
        <v>10900</v>
      </c>
      <c r="K116" s="4">
        <v>18700</v>
      </c>
      <c r="L116" s="4">
        <v>16400</v>
      </c>
      <c r="M116" s="4">
        <v>24400</v>
      </c>
      <c r="N116" s="9">
        <v>24600</v>
      </c>
      <c r="O116" s="69"/>
      <c r="P116" s="232">
        <f t="shared" si="10"/>
        <v>0.15611353711790393</v>
      </c>
      <c r="Q116" s="231">
        <f t="shared" si="10"/>
        <v>0</v>
      </c>
      <c r="R116" s="78">
        <f t="shared" si="10"/>
        <v>9.2248908296943238E-2</v>
      </c>
      <c r="S116" s="78">
        <f t="shared" si="11"/>
        <v>4.3122270742358082E-2</v>
      </c>
      <c r="T116" s="78">
        <f t="shared" si="11"/>
        <v>4.4759825327510917E-2</v>
      </c>
      <c r="U116" s="78">
        <f t="shared" si="11"/>
        <v>0.12936681222707425</v>
      </c>
      <c r="V116" s="78">
        <f t="shared" si="11"/>
        <v>1.5829694323144104E-2</v>
      </c>
      <c r="W116" s="78">
        <f t="shared" si="11"/>
        <v>5.9497816593886463E-2</v>
      </c>
      <c r="X116" s="78">
        <f t="shared" si="11"/>
        <v>0.10207423580786026</v>
      </c>
      <c r="Y116" s="78">
        <f t="shared" si="11"/>
        <v>8.9519650655021835E-2</v>
      </c>
      <c r="Z116" s="78">
        <f t="shared" si="11"/>
        <v>0.1331877729257642</v>
      </c>
      <c r="AA116" s="78">
        <f t="shared" si="11"/>
        <v>0.13427947598253276</v>
      </c>
    </row>
    <row r="117" spans="1:27" x14ac:dyDescent="0.3">
      <c r="A117" s="116">
        <v>36373</v>
      </c>
      <c r="B117" s="77">
        <f t="shared" si="8"/>
        <v>184100</v>
      </c>
      <c r="C117" s="230">
        <v>28500</v>
      </c>
      <c r="D117" s="231"/>
      <c r="E117" s="4">
        <v>16800</v>
      </c>
      <c r="F117" s="4">
        <v>8000</v>
      </c>
      <c r="G117" s="4">
        <v>8300</v>
      </c>
      <c r="H117" s="4">
        <v>24000</v>
      </c>
      <c r="I117" s="4">
        <v>3000</v>
      </c>
      <c r="J117" s="4">
        <v>11000</v>
      </c>
      <c r="K117" s="4">
        <v>18800</v>
      </c>
      <c r="L117" s="4">
        <v>16400</v>
      </c>
      <c r="M117" s="4">
        <v>24600</v>
      </c>
      <c r="N117" s="9">
        <v>24700</v>
      </c>
      <c r="O117" s="69"/>
      <c r="P117" s="232">
        <f t="shared" si="10"/>
        <v>0.15480717001629549</v>
      </c>
      <c r="Q117" s="231">
        <f t="shared" si="10"/>
        <v>0</v>
      </c>
      <c r="R117" s="78">
        <f t="shared" si="10"/>
        <v>9.125475285171103E-2</v>
      </c>
      <c r="S117" s="78">
        <f t="shared" si="11"/>
        <v>4.3454644215100487E-2</v>
      </c>
      <c r="T117" s="78">
        <f t="shared" si="11"/>
        <v>4.5084193373166756E-2</v>
      </c>
      <c r="U117" s="78">
        <f t="shared" si="11"/>
        <v>0.13036393264530147</v>
      </c>
      <c r="V117" s="78">
        <f t="shared" si="11"/>
        <v>1.6295491580662683E-2</v>
      </c>
      <c r="W117" s="78">
        <f t="shared" si="11"/>
        <v>5.9750135795763173E-2</v>
      </c>
      <c r="X117" s="78">
        <f t="shared" si="11"/>
        <v>0.10211841390548615</v>
      </c>
      <c r="Y117" s="78">
        <f t="shared" si="11"/>
        <v>8.9082020640956008E-2</v>
      </c>
      <c r="Z117" s="78">
        <f t="shared" si="11"/>
        <v>0.13362303096143399</v>
      </c>
      <c r="AA117" s="78">
        <f t="shared" si="11"/>
        <v>0.13416621401412276</v>
      </c>
    </row>
    <row r="118" spans="1:27" x14ac:dyDescent="0.3">
      <c r="A118" s="116">
        <v>36404</v>
      </c>
      <c r="B118" s="77">
        <f t="shared" si="8"/>
        <v>184500</v>
      </c>
      <c r="C118" s="230">
        <v>28700</v>
      </c>
      <c r="D118" s="231"/>
      <c r="E118" s="4">
        <v>16700</v>
      </c>
      <c r="F118" s="4">
        <v>8000</v>
      </c>
      <c r="G118" s="4">
        <v>8300</v>
      </c>
      <c r="H118" s="4">
        <v>23800</v>
      </c>
      <c r="I118" s="4">
        <v>2900</v>
      </c>
      <c r="J118" s="4">
        <v>11100</v>
      </c>
      <c r="K118" s="4">
        <v>18900</v>
      </c>
      <c r="L118" s="4">
        <v>16200</v>
      </c>
      <c r="M118" s="4">
        <v>24700</v>
      </c>
      <c r="N118" s="9">
        <v>25200</v>
      </c>
      <c r="O118" s="69"/>
      <c r="P118" s="232">
        <f t="shared" si="10"/>
        <v>0.15555555555555556</v>
      </c>
      <c r="Q118" s="231">
        <f t="shared" si="10"/>
        <v>0</v>
      </c>
      <c r="R118" s="78">
        <f t="shared" si="10"/>
        <v>9.0514905149051486E-2</v>
      </c>
      <c r="S118" s="78">
        <f t="shared" si="11"/>
        <v>4.3360433604336043E-2</v>
      </c>
      <c r="T118" s="78">
        <f t="shared" si="11"/>
        <v>4.4986449864498644E-2</v>
      </c>
      <c r="U118" s="78">
        <f t="shared" si="11"/>
        <v>0.12899728997289972</v>
      </c>
      <c r="V118" s="78">
        <f t="shared" si="11"/>
        <v>1.5718157181571817E-2</v>
      </c>
      <c r="W118" s="78">
        <f t="shared" si="11"/>
        <v>6.0162601626016263E-2</v>
      </c>
      <c r="X118" s="78">
        <f t="shared" si="11"/>
        <v>0.1024390243902439</v>
      </c>
      <c r="Y118" s="78">
        <f t="shared" si="11"/>
        <v>8.7804878048780483E-2</v>
      </c>
      <c r="Z118" s="78">
        <f t="shared" si="11"/>
        <v>0.13387533875338753</v>
      </c>
      <c r="AA118" s="78">
        <f t="shared" si="11"/>
        <v>0.13658536585365855</v>
      </c>
    </row>
    <row r="119" spans="1:27" x14ac:dyDescent="0.3">
      <c r="A119" s="116">
        <v>36434</v>
      </c>
      <c r="B119" s="77">
        <f t="shared" si="8"/>
        <v>184100</v>
      </c>
      <c r="C119" s="230">
        <v>28300</v>
      </c>
      <c r="D119" s="231"/>
      <c r="E119" s="4">
        <v>16500</v>
      </c>
      <c r="F119" s="4">
        <v>7700</v>
      </c>
      <c r="G119" s="4">
        <v>8300</v>
      </c>
      <c r="H119" s="4">
        <v>23800</v>
      </c>
      <c r="I119" s="4">
        <v>2900</v>
      </c>
      <c r="J119" s="4">
        <v>10800</v>
      </c>
      <c r="K119" s="4">
        <v>19000</v>
      </c>
      <c r="L119" s="4">
        <v>16300</v>
      </c>
      <c r="M119" s="4">
        <v>24900</v>
      </c>
      <c r="N119" s="9">
        <v>25600</v>
      </c>
      <c r="O119" s="69"/>
      <c r="P119" s="232">
        <f t="shared" si="10"/>
        <v>0.15372080391091797</v>
      </c>
      <c r="Q119" s="231">
        <f t="shared" si="10"/>
        <v>0</v>
      </c>
      <c r="R119" s="78">
        <f t="shared" si="10"/>
        <v>8.9625203693644753E-2</v>
      </c>
      <c r="S119" s="78">
        <f t="shared" si="11"/>
        <v>4.1825095057034217E-2</v>
      </c>
      <c r="T119" s="78">
        <f t="shared" si="11"/>
        <v>4.5084193373166756E-2</v>
      </c>
      <c r="U119" s="78">
        <f t="shared" si="11"/>
        <v>0.12927756653992395</v>
      </c>
      <c r="V119" s="78">
        <f t="shared" si="11"/>
        <v>1.5752308527973928E-2</v>
      </c>
      <c r="W119" s="78">
        <f t="shared" si="11"/>
        <v>5.8663769690385663E-2</v>
      </c>
      <c r="X119" s="78">
        <f t="shared" si="11"/>
        <v>0.10320478001086367</v>
      </c>
      <c r="Y119" s="78">
        <f t="shared" si="11"/>
        <v>8.853883758826725E-2</v>
      </c>
      <c r="Z119" s="78">
        <f t="shared" si="11"/>
        <v>0.13525258011950028</v>
      </c>
      <c r="AA119" s="78">
        <f t="shared" si="11"/>
        <v>0.13905486148832155</v>
      </c>
    </row>
    <row r="120" spans="1:27" x14ac:dyDescent="0.3">
      <c r="A120" s="116">
        <v>36465</v>
      </c>
      <c r="B120" s="77">
        <f t="shared" si="8"/>
        <v>185100</v>
      </c>
      <c r="C120" s="230">
        <v>28200</v>
      </c>
      <c r="D120" s="231"/>
      <c r="E120" s="4">
        <v>16400</v>
      </c>
      <c r="F120" s="4">
        <v>7700</v>
      </c>
      <c r="G120" s="4">
        <v>8200</v>
      </c>
      <c r="H120" s="4">
        <v>24600</v>
      </c>
      <c r="I120" s="4">
        <v>2900</v>
      </c>
      <c r="J120" s="4">
        <v>10900</v>
      </c>
      <c r="K120" s="4">
        <v>18800</v>
      </c>
      <c r="L120" s="4">
        <v>16200</v>
      </c>
      <c r="M120" s="4">
        <v>25500</v>
      </c>
      <c r="N120" s="9">
        <v>25700</v>
      </c>
      <c r="O120" s="69"/>
      <c r="P120" s="232">
        <f t="shared" si="10"/>
        <v>0.15235008103727715</v>
      </c>
      <c r="Q120" s="231">
        <f t="shared" si="10"/>
        <v>0</v>
      </c>
      <c r="R120" s="78">
        <f t="shared" si="10"/>
        <v>8.8600756347920043E-2</v>
      </c>
      <c r="S120" s="78">
        <f t="shared" si="11"/>
        <v>4.1599135602377095E-2</v>
      </c>
      <c r="T120" s="78">
        <f t="shared" si="11"/>
        <v>4.4300378173960021E-2</v>
      </c>
      <c r="U120" s="78">
        <f t="shared" si="11"/>
        <v>0.13290113452188007</v>
      </c>
      <c r="V120" s="78">
        <f t="shared" si="11"/>
        <v>1.5667206915180983E-2</v>
      </c>
      <c r="W120" s="78">
        <f t="shared" si="11"/>
        <v>5.8887088060507832E-2</v>
      </c>
      <c r="X120" s="78">
        <f t="shared" si="11"/>
        <v>0.10156672069151809</v>
      </c>
      <c r="Y120" s="78">
        <f t="shared" si="11"/>
        <v>8.7520259319286878E-2</v>
      </c>
      <c r="Z120" s="78">
        <f t="shared" si="11"/>
        <v>0.13776337115072934</v>
      </c>
      <c r="AA120" s="78">
        <f t="shared" si="11"/>
        <v>0.13884386817936251</v>
      </c>
    </row>
    <row r="121" spans="1:27" x14ac:dyDescent="0.3">
      <c r="A121" s="116">
        <v>36495</v>
      </c>
      <c r="B121" s="77">
        <f t="shared" si="8"/>
        <v>185400</v>
      </c>
      <c r="C121" s="230">
        <v>28300</v>
      </c>
      <c r="D121" s="231"/>
      <c r="E121" s="4">
        <v>16500</v>
      </c>
      <c r="F121" s="4">
        <v>7700</v>
      </c>
      <c r="G121" s="4">
        <v>8200</v>
      </c>
      <c r="H121" s="4">
        <v>24700</v>
      </c>
      <c r="I121" s="4">
        <v>2900</v>
      </c>
      <c r="J121" s="4">
        <v>11000</v>
      </c>
      <c r="K121" s="4">
        <v>19100</v>
      </c>
      <c r="L121" s="4">
        <v>16100.000000000002</v>
      </c>
      <c r="M121" s="4">
        <v>25200</v>
      </c>
      <c r="N121" s="9">
        <v>25700</v>
      </c>
      <c r="O121" s="69"/>
      <c r="P121" s="232">
        <f t="shared" si="10"/>
        <v>0.15264293419633226</v>
      </c>
      <c r="Q121" s="231">
        <f t="shared" si="10"/>
        <v>0</v>
      </c>
      <c r="R121" s="78">
        <f t="shared" si="10"/>
        <v>8.8996763754045305E-2</v>
      </c>
      <c r="S121" s="78">
        <f t="shared" si="11"/>
        <v>4.1531823085221145E-2</v>
      </c>
      <c r="T121" s="78">
        <f t="shared" si="11"/>
        <v>4.4228694714131607E-2</v>
      </c>
      <c r="U121" s="78">
        <f t="shared" si="11"/>
        <v>0.1332254584681769</v>
      </c>
      <c r="V121" s="78">
        <f t="shared" si="11"/>
        <v>1.5641855447680691E-2</v>
      </c>
      <c r="W121" s="78">
        <f t="shared" si="11"/>
        <v>5.9331175836030203E-2</v>
      </c>
      <c r="X121" s="78">
        <f t="shared" si="11"/>
        <v>0.10302049622437973</v>
      </c>
      <c r="Y121" s="78">
        <f t="shared" si="11"/>
        <v>8.6839266450916941E-2</v>
      </c>
      <c r="Z121" s="78">
        <f t="shared" si="11"/>
        <v>0.13592233009708737</v>
      </c>
      <c r="AA121" s="78">
        <f t="shared" si="11"/>
        <v>0.13861920172599784</v>
      </c>
    </row>
    <row r="122" spans="1:27" x14ac:dyDescent="0.3">
      <c r="A122" s="116">
        <v>36526</v>
      </c>
      <c r="B122" s="77">
        <f t="shared" si="8"/>
        <v>180600</v>
      </c>
      <c r="C122" s="230">
        <v>27900</v>
      </c>
      <c r="D122" s="231"/>
      <c r="E122" s="4">
        <v>16100.000000000002</v>
      </c>
      <c r="F122" s="4">
        <v>7600</v>
      </c>
      <c r="G122" s="4">
        <v>8100</v>
      </c>
      <c r="H122" s="4">
        <v>23500</v>
      </c>
      <c r="I122" s="4">
        <v>2800</v>
      </c>
      <c r="J122" s="4">
        <v>10900</v>
      </c>
      <c r="K122" s="4">
        <v>18900</v>
      </c>
      <c r="L122" s="4">
        <v>15900</v>
      </c>
      <c r="M122" s="4">
        <v>24000</v>
      </c>
      <c r="N122" s="9">
        <v>24900</v>
      </c>
      <c r="O122" s="69"/>
      <c r="P122" s="232">
        <f t="shared" si="10"/>
        <v>0.15448504983388706</v>
      </c>
      <c r="Q122" s="231">
        <f t="shared" si="10"/>
        <v>0</v>
      </c>
      <c r="R122" s="78">
        <f t="shared" si="10"/>
        <v>8.9147286821705432E-2</v>
      </c>
      <c r="S122" s="78">
        <f t="shared" si="11"/>
        <v>4.2081949058693245E-2</v>
      </c>
      <c r="T122" s="78">
        <f t="shared" si="11"/>
        <v>4.4850498338870434E-2</v>
      </c>
      <c r="U122" s="78">
        <f t="shared" si="11"/>
        <v>0.1301218161683278</v>
      </c>
      <c r="V122" s="78">
        <f t="shared" si="11"/>
        <v>1.5503875968992248E-2</v>
      </c>
      <c r="W122" s="78">
        <f t="shared" si="11"/>
        <v>6.0354374307862682E-2</v>
      </c>
      <c r="X122" s="78">
        <f t="shared" si="11"/>
        <v>0.10465116279069768</v>
      </c>
      <c r="Y122" s="78">
        <f t="shared" si="11"/>
        <v>8.8039867109634545E-2</v>
      </c>
      <c r="Z122" s="78">
        <f t="shared" si="11"/>
        <v>0.13289036544850499</v>
      </c>
      <c r="AA122" s="78">
        <f t="shared" si="11"/>
        <v>0.13787375415282391</v>
      </c>
    </row>
    <row r="123" spans="1:27" x14ac:dyDescent="0.3">
      <c r="A123" s="116">
        <v>36557</v>
      </c>
      <c r="B123" s="77">
        <f t="shared" si="8"/>
        <v>182600</v>
      </c>
      <c r="C123" s="230">
        <v>28300</v>
      </c>
      <c r="D123" s="231"/>
      <c r="E123" s="4">
        <v>15900</v>
      </c>
      <c r="F123" s="4">
        <v>7600</v>
      </c>
      <c r="G123" s="4">
        <v>8100</v>
      </c>
      <c r="H123" s="4">
        <v>23700</v>
      </c>
      <c r="I123" s="4">
        <v>2800</v>
      </c>
      <c r="J123" s="4">
        <v>11000</v>
      </c>
      <c r="K123" s="4">
        <v>18900</v>
      </c>
      <c r="L123" s="4">
        <v>16300</v>
      </c>
      <c r="M123" s="4">
        <v>24500</v>
      </c>
      <c r="N123" s="9">
        <v>25500</v>
      </c>
      <c r="O123" s="69"/>
      <c r="P123" s="232">
        <f t="shared" si="10"/>
        <v>0.15498357064622126</v>
      </c>
      <c r="Q123" s="231">
        <f t="shared" si="10"/>
        <v>0</v>
      </c>
      <c r="R123" s="78">
        <f t="shared" si="10"/>
        <v>8.7075575027382252E-2</v>
      </c>
      <c r="S123" s="78">
        <f t="shared" si="11"/>
        <v>4.1621029572836803E-2</v>
      </c>
      <c r="T123" s="78">
        <f t="shared" si="11"/>
        <v>4.4359255202628699E-2</v>
      </c>
      <c r="U123" s="78">
        <f t="shared" si="11"/>
        <v>0.12979189485213583</v>
      </c>
      <c r="V123" s="78">
        <f t="shared" si="11"/>
        <v>1.5334063526834611E-2</v>
      </c>
      <c r="W123" s="78">
        <f t="shared" si="11"/>
        <v>6.0240963855421686E-2</v>
      </c>
      <c r="X123" s="78">
        <f t="shared" si="11"/>
        <v>0.10350492880613363</v>
      </c>
      <c r="Y123" s="78">
        <f t="shared" si="11"/>
        <v>8.9266155531215766E-2</v>
      </c>
      <c r="Z123" s="78">
        <f t="shared" si="11"/>
        <v>0.13417305585980285</v>
      </c>
      <c r="AA123" s="78">
        <f t="shared" si="11"/>
        <v>0.13964950711938665</v>
      </c>
    </row>
    <row r="124" spans="1:27" x14ac:dyDescent="0.3">
      <c r="A124" s="116">
        <v>36586</v>
      </c>
      <c r="B124" s="77">
        <f t="shared" si="8"/>
        <v>184000</v>
      </c>
      <c r="C124" s="230">
        <v>28400</v>
      </c>
      <c r="D124" s="231"/>
      <c r="E124" s="4">
        <v>16100.000000000002</v>
      </c>
      <c r="F124" s="4">
        <v>7600</v>
      </c>
      <c r="G124" s="4">
        <v>8200</v>
      </c>
      <c r="H124" s="4">
        <v>23900</v>
      </c>
      <c r="I124" s="4">
        <v>2800</v>
      </c>
      <c r="J124" s="4">
        <v>11000</v>
      </c>
      <c r="K124" s="4">
        <v>18900</v>
      </c>
      <c r="L124" s="4">
        <v>16300</v>
      </c>
      <c r="M124" s="4">
        <v>24900</v>
      </c>
      <c r="N124" s="9">
        <v>25900</v>
      </c>
      <c r="O124" s="69"/>
      <c r="P124" s="232">
        <f t="shared" si="10"/>
        <v>0.15434782608695652</v>
      </c>
      <c r="Q124" s="231">
        <f t="shared" si="10"/>
        <v>0</v>
      </c>
      <c r="R124" s="78">
        <f t="shared" si="10"/>
        <v>8.7500000000000008E-2</v>
      </c>
      <c r="S124" s="78">
        <f t="shared" si="11"/>
        <v>4.1304347826086954E-2</v>
      </c>
      <c r="T124" s="78">
        <f t="shared" si="11"/>
        <v>4.4565217391304347E-2</v>
      </c>
      <c r="U124" s="78">
        <f t="shared" si="11"/>
        <v>0.12989130434782609</v>
      </c>
      <c r="V124" s="78">
        <f t="shared" si="11"/>
        <v>1.5217391304347827E-2</v>
      </c>
      <c r="W124" s="78">
        <f t="shared" si="11"/>
        <v>5.9782608695652176E-2</v>
      </c>
      <c r="X124" s="78">
        <f t="shared" si="11"/>
        <v>0.10271739130434783</v>
      </c>
      <c r="Y124" s="78">
        <f t="shared" si="11"/>
        <v>8.8586956521739132E-2</v>
      </c>
      <c r="Z124" s="78">
        <f t="shared" si="11"/>
        <v>0.13532608695652174</v>
      </c>
      <c r="AA124" s="78">
        <f t="shared" si="11"/>
        <v>0.14076086956521738</v>
      </c>
    </row>
    <row r="125" spans="1:27" x14ac:dyDescent="0.3">
      <c r="A125" s="116">
        <v>36617</v>
      </c>
      <c r="B125" s="77">
        <f t="shared" si="8"/>
        <v>186500</v>
      </c>
      <c r="C125" s="230">
        <v>30400</v>
      </c>
      <c r="D125" s="231"/>
      <c r="E125" s="4">
        <v>15700</v>
      </c>
      <c r="F125" s="4">
        <v>7100</v>
      </c>
      <c r="G125" s="4">
        <v>8500</v>
      </c>
      <c r="H125" s="4">
        <v>23900</v>
      </c>
      <c r="I125" s="4">
        <v>2900</v>
      </c>
      <c r="J125" s="4">
        <v>11200</v>
      </c>
      <c r="K125" s="4">
        <v>19100</v>
      </c>
      <c r="L125" s="4">
        <v>16500</v>
      </c>
      <c r="M125" s="4">
        <v>25400.000000000004</v>
      </c>
      <c r="N125" s="9">
        <v>25800</v>
      </c>
      <c r="O125" s="69"/>
      <c r="P125" s="232">
        <f t="shared" si="10"/>
        <v>0.16300268096514745</v>
      </c>
      <c r="Q125" s="231">
        <f t="shared" si="10"/>
        <v>0</v>
      </c>
      <c r="R125" s="78">
        <f t="shared" si="10"/>
        <v>8.4182305630026807E-2</v>
      </c>
      <c r="S125" s="78">
        <f t="shared" si="11"/>
        <v>3.8069705093833783E-2</v>
      </c>
      <c r="T125" s="78">
        <f t="shared" si="11"/>
        <v>4.5576407506702415E-2</v>
      </c>
      <c r="U125" s="78">
        <f t="shared" si="11"/>
        <v>0.12815013404825737</v>
      </c>
      <c r="V125" s="78">
        <f t="shared" si="11"/>
        <v>1.5549597855227882E-2</v>
      </c>
      <c r="W125" s="78">
        <f t="shared" si="11"/>
        <v>6.0053619302949064E-2</v>
      </c>
      <c r="X125" s="78">
        <f t="shared" si="11"/>
        <v>0.10241286863270778</v>
      </c>
      <c r="Y125" s="78">
        <f t="shared" si="11"/>
        <v>8.8471849865951746E-2</v>
      </c>
      <c r="Z125" s="78">
        <f t="shared" si="11"/>
        <v>0.13619302949061665</v>
      </c>
      <c r="AA125" s="78">
        <f t="shared" si="11"/>
        <v>0.13833780160857909</v>
      </c>
    </row>
    <row r="126" spans="1:27" x14ac:dyDescent="0.3">
      <c r="A126" s="116">
        <v>36647</v>
      </c>
      <c r="B126" s="77">
        <f t="shared" si="8"/>
        <v>188700</v>
      </c>
      <c r="C126" s="230">
        <v>31200</v>
      </c>
      <c r="D126" s="231"/>
      <c r="E126" s="4">
        <v>16200</v>
      </c>
      <c r="F126" s="4">
        <v>7200</v>
      </c>
      <c r="G126" s="4">
        <v>8600</v>
      </c>
      <c r="H126" s="4">
        <v>23900</v>
      </c>
      <c r="I126" s="4">
        <v>2900</v>
      </c>
      <c r="J126" s="4">
        <v>11200</v>
      </c>
      <c r="K126" s="4">
        <v>18900</v>
      </c>
      <c r="L126" s="4">
        <v>16900</v>
      </c>
      <c r="M126" s="4">
        <v>25499.999999999996</v>
      </c>
      <c r="N126" s="9">
        <v>26200</v>
      </c>
      <c r="O126" s="69"/>
      <c r="P126" s="232">
        <f t="shared" si="10"/>
        <v>0.16534181240063592</v>
      </c>
      <c r="Q126" s="231">
        <f t="shared" si="10"/>
        <v>0</v>
      </c>
      <c r="R126" s="78">
        <f t="shared" si="10"/>
        <v>8.5850556438791734E-2</v>
      </c>
      <c r="S126" s="78">
        <f t="shared" si="11"/>
        <v>3.8155802861685212E-2</v>
      </c>
      <c r="T126" s="78">
        <f t="shared" si="11"/>
        <v>4.5574986751457339E-2</v>
      </c>
      <c r="U126" s="78">
        <f t="shared" si="11"/>
        <v>0.12665606783253841</v>
      </c>
      <c r="V126" s="78">
        <f t="shared" si="11"/>
        <v>1.5368309485956544E-2</v>
      </c>
      <c r="W126" s="78">
        <f t="shared" si="11"/>
        <v>5.9353471118177001E-2</v>
      </c>
      <c r="X126" s="78">
        <f t="shared" si="11"/>
        <v>0.10015898251192369</v>
      </c>
      <c r="Y126" s="78">
        <f t="shared" si="11"/>
        <v>8.956014838367779E-2</v>
      </c>
      <c r="Z126" s="78">
        <f t="shared" si="11"/>
        <v>0.13513513513513511</v>
      </c>
      <c r="AA126" s="78">
        <f t="shared" si="11"/>
        <v>0.13884472708002119</v>
      </c>
    </row>
    <row r="127" spans="1:27" x14ac:dyDescent="0.3">
      <c r="A127" s="116">
        <v>36678</v>
      </c>
      <c r="B127" s="77">
        <f t="shared" si="8"/>
        <v>188800</v>
      </c>
      <c r="C127" s="230">
        <v>32600</v>
      </c>
      <c r="D127" s="231"/>
      <c r="E127" s="4">
        <v>15900</v>
      </c>
      <c r="F127" s="4">
        <v>7200</v>
      </c>
      <c r="G127" s="4">
        <v>8600</v>
      </c>
      <c r="H127" s="4">
        <v>24000</v>
      </c>
      <c r="I127" s="4">
        <v>2900</v>
      </c>
      <c r="J127" s="4">
        <v>11300</v>
      </c>
      <c r="K127" s="4">
        <v>19200</v>
      </c>
      <c r="L127" s="4">
        <v>17000</v>
      </c>
      <c r="M127" s="4">
        <v>25200</v>
      </c>
      <c r="N127" s="9">
        <v>24900</v>
      </c>
      <c r="O127" s="69"/>
      <c r="P127" s="232">
        <f t="shared" si="10"/>
        <v>0.17266949152542374</v>
      </c>
      <c r="Q127" s="231">
        <f t="shared" si="10"/>
        <v>0</v>
      </c>
      <c r="R127" s="78">
        <f t="shared" si="10"/>
        <v>8.4216101694915252E-2</v>
      </c>
      <c r="S127" s="78">
        <f t="shared" si="11"/>
        <v>3.8135593220338986E-2</v>
      </c>
      <c r="T127" s="78">
        <f t="shared" si="11"/>
        <v>4.5550847457627115E-2</v>
      </c>
      <c r="U127" s="78">
        <f t="shared" si="11"/>
        <v>0.1271186440677966</v>
      </c>
      <c r="V127" s="78">
        <f t="shared" si="11"/>
        <v>1.5360169491525424E-2</v>
      </c>
      <c r="W127" s="78">
        <f t="shared" si="11"/>
        <v>5.9851694915254237E-2</v>
      </c>
      <c r="X127" s="78">
        <f t="shared" si="11"/>
        <v>0.10169491525423729</v>
      </c>
      <c r="Y127" s="78">
        <f t="shared" si="11"/>
        <v>9.0042372881355928E-2</v>
      </c>
      <c r="Z127" s="78">
        <f t="shared" si="11"/>
        <v>0.13347457627118645</v>
      </c>
      <c r="AA127" s="78">
        <f t="shared" si="11"/>
        <v>0.13188559322033899</v>
      </c>
    </row>
    <row r="128" spans="1:27" x14ac:dyDescent="0.3">
      <c r="A128" s="116">
        <v>36708</v>
      </c>
      <c r="B128" s="77">
        <f t="shared" si="8"/>
        <v>187700</v>
      </c>
      <c r="C128" s="230">
        <v>32300</v>
      </c>
      <c r="D128" s="231"/>
      <c r="E128" s="4">
        <v>15900</v>
      </c>
      <c r="F128" s="4">
        <v>7100</v>
      </c>
      <c r="G128" s="4">
        <v>8700</v>
      </c>
      <c r="H128" s="4">
        <v>23800</v>
      </c>
      <c r="I128" s="4">
        <v>2900</v>
      </c>
      <c r="J128" s="4">
        <v>11200</v>
      </c>
      <c r="K128" s="4">
        <v>19100</v>
      </c>
      <c r="L128" s="4">
        <v>16700</v>
      </c>
      <c r="M128" s="4">
        <v>25100</v>
      </c>
      <c r="N128" s="9">
        <v>24900</v>
      </c>
      <c r="O128" s="69"/>
      <c r="P128" s="232">
        <f t="shared" si="10"/>
        <v>0.17208311134789558</v>
      </c>
      <c r="Q128" s="231">
        <f t="shared" si="10"/>
        <v>0</v>
      </c>
      <c r="R128" s="78">
        <f t="shared" si="10"/>
        <v>8.4709643047416086E-2</v>
      </c>
      <c r="S128" s="78">
        <f t="shared" si="11"/>
        <v>3.7826318593500267E-2</v>
      </c>
      <c r="T128" s="78">
        <f t="shared" si="11"/>
        <v>4.635055940330314E-2</v>
      </c>
      <c r="U128" s="78">
        <f t="shared" si="11"/>
        <v>0.1267980820458178</v>
      </c>
      <c r="V128" s="78">
        <f t="shared" si="11"/>
        <v>1.5450186467767715E-2</v>
      </c>
      <c r="W128" s="78">
        <f t="shared" si="11"/>
        <v>5.9669685668620139E-2</v>
      </c>
      <c r="X128" s="78">
        <f t="shared" si="11"/>
        <v>0.10175812466702185</v>
      </c>
      <c r="Y128" s="78">
        <f t="shared" si="11"/>
        <v>8.8971763452317526E-2</v>
      </c>
      <c r="Z128" s="78">
        <f t="shared" si="11"/>
        <v>0.13372402770378264</v>
      </c>
      <c r="AA128" s="78">
        <f t="shared" si="11"/>
        <v>0.13265849760255727</v>
      </c>
    </row>
    <row r="129" spans="1:27" x14ac:dyDescent="0.3">
      <c r="A129" s="116">
        <v>36739</v>
      </c>
      <c r="B129" s="77">
        <f t="shared" si="8"/>
        <v>189200</v>
      </c>
      <c r="C129" s="230">
        <v>33000</v>
      </c>
      <c r="D129" s="231"/>
      <c r="E129" s="4">
        <v>15800</v>
      </c>
      <c r="F129" s="4">
        <v>7100</v>
      </c>
      <c r="G129" s="4">
        <v>8700</v>
      </c>
      <c r="H129" s="4">
        <v>24300</v>
      </c>
      <c r="I129" s="4">
        <v>2900</v>
      </c>
      <c r="J129" s="4">
        <v>11200</v>
      </c>
      <c r="K129" s="4">
        <v>19400</v>
      </c>
      <c r="L129" s="4">
        <v>16600</v>
      </c>
      <c r="M129" s="4">
        <v>25300</v>
      </c>
      <c r="N129" s="9">
        <v>24900</v>
      </c>
      <c r="O129" s="69"/>
      <c r="P129" s="232">
        <f t="shared" si="10"/>
        <v>0.1744186046511628</v>
      </c>
      <c r="Q129" s="231">
        <f t="shared" si="10"/>
        <v>0</v>
      </c>
      <c r="R129" s="78">
        <f t="shared" si="10"/>
        <v>8.3509513742071884E-2</v>
      </c>
      <c r="S129" s="78">
        <f t="shared" si="11"/>
        <v>3.7526427061310784E-2</v>
      </c>
      <c r="T129" s="78">
        <f t="shared" si="11"/>
        <v>4.59830866807611E-2</v>
      </c>
      <c r="U129" s="78">
        <f t="shared" si="11"/>
        <v>0.1284355179704017</v>
      </c>
      <c r="V129" s="78">
        <f t="shared" si="11"/>
        <v>1.53276955602537E-2</v>
      </c>
      <c r="W129" s="78">
        <f t="shared" si="11"/>
        <v>5.9196617336152217E-2</v>
      </c>
      <c r="X129" s="78">
        <f t="shared" si="11"/>
        <v>0.10253699788583509</v>
      </c>
      <c r="Y129" s="78">
        <f t="shared" si="11"/>
        <v>8.7737843551797035E-2</v>
      </c>
      <c r="Z129" s="78">
        <f t="shared" si="11"/>
        <v>0.13372093023255813</v>
      </c>
      <c r="AA129" s="78">
        <f t="shared" si="11"/>
        <v>0.13160676532769555</v>
      </c>
    </row>
    <row r="130" spans="1:27" x14ac:dyDescent="0.3">
      <c r="A130" s="116">
        <v>36770</v>
      </c>
      <c r="B130" s="77">
        <f t="shared" si="8"/>
        <v>189200</v>
      </c>
      <c r="C130" s="230">
        <v>32600</v>
      </c>
      <c r="D130" s="231"/>
      <c r="E130" s="4">
        <v>16100.000000000002</v>
      </c>
      <c r="F130" s="4">
        <v>7200</v>
      </c>
      <c r="G130" s="4">
        <v>8700</v>
      </c>
      <c r="H130" s="4">
        <v>24600</v>
      </c>
      <c r="I130" s="4">
        <v>2900</v>
      </c>
      <c r="J130" s="4">
        <v>11100</v>
      </c>
      <c r="K130" s="4">
        <v>19400</v>
      </c>
      <c r="L130" s="4">
        <v>16400</v>
      </c>
      <c r="M130" s="4">
        <v>25100</v>
      </c>
      <c r="N130" s="9">
        <v>25100</v>
      </c>
      <c r="O130" s="69"/>
      <c r="P130" s="232">
        <f t="shared" si="10"/>
        <v>0.17230443974630022</v>
      </c>
      <c r="Q130" s="231">
        <f t="shared" si="10"/>
        <v>0</v>
      </c>
      <c r="R130" s="78">
        <f t="shared" si="10"/>
        <v>8.5095137420718822E-2</v>
      </c>
      <c r="S130" s="78">
        <f t="shared" si="11"/>
        <v>3.8054968287526428E-2</v>
      </c>
      <c r="T130" s="78">
        <f t="shared" si="11"/>
        <v>4.59830866807611E-2</v>
      </c>
      <c r="U130" s="78">
        <f t="shared" si="11"/>
        <v>0.13002114164904863</v>
      </c>
      <c r="V130" s="78">
        <f t="shared" si="11"/>
        <v>1.53276955602537E-2</v>
      </c>
      <c r="W130" s="78">
        <f t="shared" si="11"/>
        <v>5.8668076109936573E-2</v>
      </c>
      <c r="X130" s="78">
        <f t="shared" si="11"/>
        <v>0.10253699788583509</v>
      </c>
      <c r="Y130" s="78">
        <f t="shared" si="11"/>
        <v>8.6680761099365747E-2</v>
      </c>
      <c r="Z130" s="78">
        <f t="shared" si="11"/>
        <v>0.13266384778012685</v>
      </c>
      <c r="AA130" s="78">
        <f t="shared" si="11"/>
        <v>0.13266384778012685</v>
      </c>
    </row>
    <row r="131" spans="1:27" x14ac:dyDescent="0.3">
      <c r="A131" s="116">
        <v>36800</v>
      </c>
      <c r="B131" s="77">
        <f t="shared" ref="B131:B194" si="12">SUM(C131:N131)</f>
        <v>190100</v>
      </c>
      <c r="C131" s="230">
        <v>33200</v>
      </c>
      <c r="D131" s="231"/>
      <c r="E131" s="4">
        <v>15900</v>
      </c>
      <c r="F131" s="4">
        <v>7500</v>
      </c>
      <c r="G131" s="4">
        <v>8400</v>
      </c>
      <c r="H131" s="4">
        <v>24400</v>
      </c>
      <c r="I131" s="4">
        <v>3000</v>
      </c>
      <c r="J131" s="4">
        <v>11100</v>
      </c>
      <c r="K131" s="4">
        <v>19500</v>
      </c>
      <c r="L131" s="4">
        <v>16200</v>
      </c>
      <c r="M131" s="4">
        <v>25500</v>
      </c>
      <c r="N131" s="9">
        <v>25400</v>
      </c>
      <c r="O131" s="69"/>
      <c r="P131" s="232">
        <f t="shared" si="10"/>
        <v>0.17464492372435561</v>
      </c>
      <c r="Q131" s="231">
        <f t="shared" si="10"/>
        <v>0</v>
      </c>
      <c r="R131" s="78">
        <f t="shared" si="10"/>
        <v>8.3640189374013671E-2</v>
      </c>
      <c r="S131" s="78">
        <f t="shared" si="11"/>
        <v>3.945291951604419E-2</v>
      </c>
      <c r="T131" s="78">
        <f t="shared" si="11"/>
        <v>4.4187269857969488E-2</v>
      </c>
      <c r="U131" s="78">
        <f t="shared" si="11"/>
        <v>0.12835349815886377</v>
      </c>
      <c r="V131" s="78">
        <f t="shared" si="11"/>
        <v>1.5781167806417674E-2</v>
      </c>
      <c r="W131" s="78">
        <f t="shared" si="11"/>
        <v>5.8390320883745399E-2</v>
      </c>
      <c r="X131" s="78">
        <f t="shared" si="11"/>
        <v>0.10257759074171488</v>
      </c>
      <c r="Y131" s="78">
        <f t="shared" si="11"/>
        <v>8.5218306154655449E-2</v>
      </c>
      <c r="Z131" s="78">
        <f t="shared" si="11"/>
        <v>0.13413992635455024</v>
      </c>
      <c r="AA131" s="78">
        <f t="shared" si="11"/>
        <v>0.13361388742766964</v>
      </c>
    </row>
    <row r="132" spans="1:27" x14ac:dyDescent="0.3">
      <c r="A132" s="116">
        <v>36831</v>
      </c>
      <c r="B132" s="77">
        <f t="shared" si="12"/>
        <v>190600</v>
      </c>
      <c r="C132" s="230">
        <v>33300</v>
      </c>
      <c r="D132" s="231"/>
      <c r="E132" s="4">
        <v>15800</v>
      </c>
      <c r="F132" s="4">
        <v>7400</v>
      </c>
      <c r="G132" s="4">
        <v>8400</v>
      </c>
      <c r="H132" s="4">
        <v>25100</v>
      </c>
      <c r="I132" s="4">
        <v>3000</v>
      </c>
      <c r="J132" s="4">
        <v>11100</v>
      </c>
      <c r="K132" s="4">
        <v>19600</v>
      </c>
      <c r="L132" s="4">
        <v>16200</v>
      </c>
      <c r="M132" s="4">
        <v>25500</v>
      </c>
      <c r="N132" s="9">
        <v>25200</v>
      </c>
      <c r="O132" s="69"/>
      <c r="P132" s="232">
        <f t="shared" si="10"/>
        <v>0.17471143756558238</v>
      </c>
      <c r="Q132" s="231">
        <f t="shared" si="10"/>
        <v>0</v>
      </c>
      <c r="R132" s="78">
        <f t="shared" si="10"/>
        <v>8.2896117523609647E-2</v>
      </c>
      <c r="S132" s="78">
        <f t="shared" si="11"/>
        <v>3.8824763903462747E-2</v>
      </c>
      <c r="T132" s="78">
        <f t="shared" si="11"/>
        <v>4.4071353620146907E-2</v>
      </c>
      <c r="U132" s="78">
        <f t="shared" si="11"/>
        <v>0.13168940188877229</v>
      </c>
      <c r="V132" s="78">
        <f t="shared" si="11"/>
        <v>1.5739769150052464E-2</v>
      </c>
      <c r="W132" s="78">
        <f t="shared" si="11"/>
        <v>5.8237145855194121E-2</v>
      </c>
      <c r="X132" s="78">
        <f t="shared" si="11"/>
        <v>0.10283315844700944</v>
      </c>
      <c r="Y132" s="78">
        <f t="shared" si="11"/>
        <v>8.4994753410283314E-2</v>
      </c>
      <c r="Z132" s="78">
        <f t="shared" si="11"/>
        <v>0.13378803777544596</v>
      </c>
      <c r="AA132" s="78">
        <f t="shared" si="11"/>
        <v>0.13221406086044071</v>
      </c>
    </row>
    <row r="133" spans="1:27" x14ac:dyDescent="0.3">
      <c r="A133" s="116">
        <v>36861</v>
      </c>
      <c r="B133" s="77">
        <f t="shared" si="12"/>
        <v>192700</v>
      </c>
      <c r="C133" s="230">
        <v>34200</v>
      </c>
      <c r="D133" s="231"/>
      <c r="E133" s="4">
        <v>15700</v>
      </c>
      <c r="F133" s="4">
        <v>7400</v>
      </c>
      <c r="G133" s="4">
        <v>8400</v>
      </c>
      <c r="H133" s="4">
        <v>25400</v>
      </c>
      <c r="I133" s="4">
        <v>3100</v>
      </c>
      <c r="J133" s="4">
        <v>11300</v>
      </c>
      <c r="K133" s="4">
        <v>19800</v>
      </c>
      <c r="L133" s="4">
        <v>16300</v>
      </c>
      <c r="M133" s="4">
        <v>25800</v>
      </c>
      <c r="N133" s="9">
        <v>25300</v>
      </c>
      <c r="O133" s="69"/>
      <c r="P133" s="232">
        <f t="shared" si="10"/>
        <v>0.17747794499221589</v>
      </c>
      <c r="Q133" s="231">
        <f t="shared" si="10"/>
        <v>0</v>
      </c>
      <c r="R133" s="78">
        <f t="shared" si="10"/>
        <v>8.1473793461338873E-2</v>
      </c>
      <c r="S133" s="78">
        <f t="shared" si="11"/>
        <v>3.8401660612350806E-2</v>
      </c>
      <c r="T133" s="78">
        <f t="shared" si="11"/>
        <v>4.3591074208614425E-2</v>
      </c>
      <c r="U133" s="78">
        <f t="shared" si="11"/>
        <v>0.13181110534509599</v>
      </c>
      <c r="V133" s="78">
        <f t="shared" si="11"/>
        <v>1.6087182148417228E-2</v>
      </c>
      <c r="W133" s="78">
        <f t="shared" si="11"/>
        <v>5.8640373637778929E-2</v>
      </c>
      <c r="X133" s="78">
        <f t="shared" si="11"/>
        <v>0.10275038920601973</v>
      </c>
      <c r="Y133" s="78">
        <f t="shared" si="11"/>
        <v>8.4587441619097037E-2</v>
      </c>
      <c r="Z133" s="78">
        <f t="shared" si="11"/>
        <v>0.13388687078360145</v>
      </c>
      <c r="AA133" s="78">
        <f t="shared" si="11"/>
        <v>0.13129216398546964</v>
      </c>
    </row>
    <row r="134" spans="1:27" x14ac:dyDescent="0.3">
      <c r="A134" s="116">
        <v>36892</v>
      </c>
      <c r="B134" s="77">
        <f t="shared" si="12"/>
        <v>188500</v>
      </c>
      <c r="C134" s="230">
        <v>33000</v>
      </c>
      <c r="D134" s="231"/>
      <c r="E134" s="4">
        <v>15700</v>
      </c>
      <c r="F134" s="4">
        <v>7400</v>
      </c>
      <c r="G134" s="4">
        <v>8400</v>
      </c>
      <c r="H134" s="4">
        <v>24400</v>
      </c>
      <c r="I134" s="4">
        <v>3100</v>
      </c>
      <c r="J134" s="4">
        <v>11200</v>
      </c>
      <c r="K134" s="4">
        <v>19700</v>
      </c>
      <c r="L134" s="4">
        <v>16200</v>
      </c>
      <c r="M134" s="4">
        <v>25100.000000000004</v>
      </c>
      <c r="N134" s="9">
        <v>24300</v>
      </c>
      <c r="O134" s="69"/>
      <c r="P134" s="232">
        <f t="shared" si="10"/>
        <v>0.17506631299734748</v>
      </c>
      <c r="Q134" s="231">
        <f t="shared" si="10"/>
        <v>0</v>
      </c>
      <c r="R134" s="78">
        <f t="shared" si="10"/>
        <v>8.3289124668435008E-2</v>
      </c>
      <c r="S134" s="78">
        <f t="shared" si="11"/>
        <v>3.9257294429708225E-2</v>
      </c>
      <c r="T134" s="78">
        <f t="shared" si="11"/>
        <v>4.4562334217506633E-2</v>
      </c>
      <c r="U134" s="78">
        <f t="shared" si="11"/>
        <v>0.12944297082228118</v>
      </c>
      <c r="V134" s="78">
        <f t="shared" si="11"/>
        <v>1.6445623342175066E-2</v>
      </c>
      <c r="W134" s="78">
        <f t="shared" si="11"/>
        <v>5.9416445623342175E-2</v>
      </c>
      <c r="X134" s="78">
        <f t="shared" si="11"/>
        <v>0.10450928381962865</v>
      </c>
      <c r="Y134" s="78">
        <f t="shared" si="11"/>
        <v>8.5941644562334218E-2</v>
      </c>
      <c r="Z134" s="78">
        <f t="shared" si="11"/>
        <v>0.13315649867374008</v>
      </c>
      <c r="AA134" s="78">
        <f t="shared" si="11"/>
        <v>0.12891246684350133</v>
      </c>
    </row>
    <row r="135" spans="1:27" x14ac:dyDescent="0.3">
      <c r="A135" s="116">
        <v>36923</v>
      </c>
      <c r="B135" s="77">
        <f t="shared" si="12"/>
        <v>190000</v>
      </c>
      <c r="C135" s="230">
        <v>33600</v>
      </c>
      <c r="D135" s="231"/>
      <c r="E135" s="4">
        <v>15600</v>
      </c>
      <c r="F135" s="4">
        <v>7500</v>
      </c>
      <c r="G135" s="4">
        <v>8500</v>
      </c>
      <c r="H135" s="4">
        <v>24600</v>
      </c>
      <c r="I135" s="4">
        <v>3100</v>
      </c>
      <c r="J135" s="4">
        <v>11400</v>
      </c>
      <c r="K135" s="4">
        <v>20000</v>
      </c>
      <c r="L135" s="4">
        <v>15600</v>
      </c>
      <c r="M135" s="4">
        <v>24900</v>
      </c>
      <c r="N135" s="9">
        <v>25200</v>
      </c>
      <c r="O135" s="69"/>
      <c r="P135" s="232">
        <f t="shared" si="10"/>
        <v>0.17684210526315788</v>
      </c>
      <c r="Q135" s="231">
        <f t="shared" si="10"/>
        <v>0</v>
      </c>
      <c r="R135" s="78">
        <f t="shared" si="10"/>
        <v>8.2105263157894737E-2</v>
      </c>
      <c r="S135" s="78">
        <f t="shared" si="11"/>
        <v>3.9473684210526314E-2</v>
      </c>
      <c r="T135" s="78">
        <f t="shared" si="11"/>
        <v>4.4736842105263158E-2</v>
      </c>
      <c r="U135" s="78">
        <f t="shared" si="11"/>
        <v>0.12947368421052632</v>
      </c>
      <c r="V135" s="78">
        <f t="shared" si="11"/>
        <v>1.6315789473684211E-2</v>
      </c>
      <c r="W135" s="78">
        <f t="shared" si="11"/>
        <v>0.06</v>
      </c>
      <c r="X135" s="78">
        <f t="shared" si="11"/>
        <v>0.10526315789473684</v>
      </c>
      <c r="Y135" s="78">
        <f t="shared" si="11"/>
        <v>8.2105263157894737E-2</v>
      </c>
      <c r="Z135" s="78">
        <f t="shared" si="11"/>
        <v>0.13105263157894737</v>
      </c>
      <c r="AA135" s="78">
        <f t="shared" si="11"/>
        <v>0.13263157894736843</v>
      </c>
    </row>
    <row r="136" spans="1:27" x14ac:dyDescent="0.3">
      <c r="A136" s="116">
        <v>36951</v>
      </c>
      <c r="B136" s="77">
        <f t="shared" si="12"/>
        <v>192400</v>
      </c>
      <c r="C136" s="230">
        <v>34700</v>
      </c>
      <c r="D136" s="231"/>
      <c r="E136" s="4">
        <v>15700</v>
      </c>
      <c r="F136" s="4">
        <v>7400</v>
      </c>
      <c r="G136" s="4">
        <v>8500</v>
      </c>
      <c r="H136" s="4">
        <v>24900</v>
      </c>
      <c r="I136" s="4">
        <v>3100</v>
      </c>
      <c r="J136" s="4">
        <v>11500</v>
      </c>
      <c r="K136" s="4">
        <v>20100</v>
      </c>
      <c r="L136" s="4">
        <v>15900</v>
      </c>
      <c r="M136" s="4">
        <v>25200</v>
      </c>
      <c r="N136" s="9">
        <v>25400</v>
      </c>
      <c r="O136" s="69"/>
      <c r="P136" s="232">
        <f t="shared" si="10"/>
        <v>0.18035343035343035</v>
      </c>
      <c r="Q136" s="231">
        <f t="shared" si="10"/>
        <v>0</v>
      </c>
      <c r="R136" s="78">
        <f t="shared" si="10"/>
        <v>8.1600831600831605E-2</v>
      </c>
      <c r="S136" s="78">
        <f t="shared" si="11"/>
        <v>3.8461538461538464E-2</v>
      </c>
      <c r="T136" s="78">
        <f t="shared" si="11"/>
        <v>4.4178794178794181E-2</v>
      </c>
      <c r="U136" s="78">
        <f t="shared" si="11"/>
        <v>0.12941787941787941</v>
      </c>
      <c r="V136" s="78">
        <f t="shared" si="11"/>
        <v>1.6112266112266113E-2</v>
      </c>
      <c r="W136" s="78">
        <f t="shared" si="11"/>
        <v>5.9771309771309775E-2</v>
      </c>
      <c r="X136" s="78">
        <f t="shared" si="11"/>
        <v>0.10446985446985448</v>
      </c>
      <c r="Y136" s="78">
        <f t="shared" si="11"/>
        <v>8.2640332640332645E-2</v>
      </c>
      <c r="Z136" s="78">
        <f t="shared" si="11"/>
        <v>0.13097713097713098</v>
      </c>
      <c r="AA136" s="78">
        <f t="shared" si="11"/>
        <v>0.13201663201663202</v>
      </c>
    </row>
    <row r="137" spans="1:27" x14ac:dyDescent="0.3">
      <c r="A137" s="116">
        <v>36982</v>
      </c>
      <c r="B137" s="77">
        <f t="shared" si="12"/>
        <v>191800</v>
      </c>
      <c r="C137" s="230">
        <v>33900</v>
      </c>
      <c r="D137" s="231"/>
      <c r="E137" s="4">
        <v>15900</v>
      </c>
      <c r="F137" s="4">
        <v>7500</v>
      </c>
      <c r="G137" s="4">
        <v>8600</v>
      </c>
      <c r="H137" s="4">
        <v>24700</v>
      </c>
      <c r="I137" s="4">
        <v>3000</v>
      </c>
      <c r="J137" s="4">
        <v>11400</v>
      </c>
      <c r="K137" s="4">
        <v>19900</v>
      </c>
      <c r="L137" s="4">
        <v>16200</v>
      </c>
      <c r="M137" s="4">
        <v>25500.000000000004</v>
      </c>
      <c r="N137" s="9">
        <v>25200</v>
      </c>
      <c r="O137" s="69"/>
      <c r="P137" s="232">
        <f t="shared" si="10"/>
        <v>0.1767466110531804</v>
      </c>
      <c r="Q137" s="231">
        <f t="shared" si="10"/>
        <v>0</v>
      </c>
      <c r="R137" s="78">
        <f t="shared" si="10"/>
        <v>8.2898852971845668E-2</v>
      </c>
      <c r="S137" s="78">
        <f t="shared" si="11"/>
        <v>3.9103232533889469E-2</v>
      </c>
      <c r="T137" s="78">
        <f t="shared" si="11"/>
        <v>4.4838373305526591E-2</v>
      </c>
      <c r="U137" s="78">
        <f t="shared" si="11"/>
        <v>0.12877997914494266</v>
      </c>
      <c r="V137" s="78">
        <f t="shared" ref="V137:AA176" si="13">I137/$B137</f>
        <v>1.5641293013555789E-2</v>
      </c>
      <c r="W137" s="78">
        <f t="shared" si="13"/>
        <v>5.9436913451511988E-2</v>
      </c>
      <c r="X137" s="78">
        <f t="shared" si="13"/>
        <v>0.10375391032325339</v>
      </c>
      <c r="Y137" s="78">
        <f t="shared" si="13"/>
        <v>8.4462982273201245E-2</v>
      </c>
      <c r="Z137" s="78">
        <f t="shared" si="13"/>
        <v>0.13295099061522422</v>
      </c>
      <c r="AA137" s="78">
        <f t="shared" si="13"/>
        <v>0.13138686131386862</v>
      </c>
    </row>
    <row r="138" spans="1:27" x14ac:dyDescent="0.3">
      <c r="A138" s="116">
        <v>37012</v>
      </c>
      <c r="B138" s="77">
        <f t="shared" si="12"/>
        <v>193300</v>
      </c>
      <c r="C138" s="230">
        <v>34500</v>
      </c>
      <c r="D138" s="231"/>
      <c r="E138" s="4">
        <v>16100.000000000002</v>
      </c>
      <c r="F138" s="4">
        <v>7400</v>
      </c>
      <c r="G138" s="4">
        <v>8800</v>
      </c>
      <c r="H138" s="4">
        <v>24700</v>
      </c>
      <c r="I138" s="4">
        <v>3000</v>
      </c>
      <c r="J138" s="4">
        <v>11600</v>
      </c>
      <c r="K138" s="4">
        <v>20000</v>
      </c>
      <c r="L138" s="4">
        <v>16400</v>
      </c>
      <c r="M138" s="4">
        <v>25600</v>
      </c>
      <c r="N138" s="9">
        <v>25200</v>
      </c>
      <c r="O138" s="69"/>
      <c r="P138" s="232">
        <f t="shared" si="10"/>
        <v>0.17847904811174339</v>
      </c>
      <c r="Q138" s="231">
        <f t="shared" si="10"/>
        <v>0</v>
      </c>
      <c r="R138" s="78">
        <f t="shared" si="10"/>
        <v>8.3290222452146928E-2</v>
      </c>
      <c r="S138" s="78">
        <f t="shared" si="10"/>
        <v>3.828246249353337E-2</v>
      </c>
      <c r="T138" s="78">
        <f t="shared" si="10"/>
        <v>4.552509053285049E-2</v>
      </c>
      <c r="U138" s="78">
        <f t="shared" si="10"/>
        <v>0.12778065183652354</v>
      </c>
      <c r="V138" s="78">
        <f t="shared" si="13"/>
        <v>1.5519917227108122E-2</v>
      </c>
      <c r="W138" s="78">
        <f t="shared" si="13"/>
        <v>6.0010346611484737E-2</v>
      </c>
      <c r="X138" s="78">
        <f t="shared" si="13"/>
        <v>0.10346611484738748</v>
      </c>
      <c r="Y138" s="78">
        <f t="shared" si="13"/>
        <v>8.4842214174857739E-2</v>
      </c>
      <c r="Z138" s="78">
        <f t="shared" si="13"/>
        <v>0.13243662700465597</v>
      </c>
      <c r="AA138" s="78">
        <f t="shared" si="13"/>
        <v>0.13036730470770821</v>
      </c>
    </row>
    <row r="139" spans="1:27" x14ac:dyDescent="0.3">
      <c r="A139" s="116">
        <v>37043</v>
      </c>
      <c r="B139" s="77">
        <f t="shared" si="12"/>
        <v>193700</v>
      </c>
      <c r="C139" s="230">
        <v>35300</v>
      </c>
      <c r="D139" s="231"/>
      <c r="E139" s="4">
        <v>16200</v>
      </c>
      <c r="F139" s="4">
        <v>7400</v>
      </c>
      <c r="G139" s="4">
        <v>8900</v>
      </c>
      <c r="H139" s="4">
        <v>24600</v>
      </c>
      <c r="I139" s="4">
        <v>3100</v>
      </c>
      <c r="J139" s="4">
        <v>11800</v>
      </c>
      <c r="K139" s="4">
        <v>20200</v>
      </c>
      <c r="L139" s="4">
        <v>16200</v>
      </c>
      <c r="M139" s="4">
        <v>25300</v>
      </c>
      <c r="N139" s="9">
        <v>24700</v>
      </c>
      <c r="O139" s="69"/>
      <c r="P139" s="232">
        <f t="shared" si="10"/>
        <v>0.18224057821373257</v>
      </c>
      <c r="Q139" s="231">
        <f t="shared" si="10"/>
        <v>0</v>
      </c>
      <c r="R139" s="78">
        <f t="shared" si="10"/>
        <v>8.3634486319050072E-2</v>
      </c>
      <c r="S139" s="78">
        <f t="shared" si="10"/>
        <v>3.8203407330924109E-2</v>
      </c>
      <c r="T139" s="78">
        <f t="shared" si="10"/>
        <v>4.5947341249354672E-2</v>
      </c>
      <c r="U139" s="78">
        <f t="shared" si="10"/>
        <v>0.12700051626226122</v>
      </c>
      <c r="V139" s="78">
        <f t="shared" si="13"/>
        <v>1.600413009808983E-2</v>
      </c>
      <c r="W139" s="78">
        <f t="shared" si="13"/>
        <v>6.0918946824987094E-2</v>
      </c>
      <c r="X139" s="78">
        <f t="shared" si="13"/>
        <v>0.10428497676819824</v>
      </c>
      <c r="Y139" s="78">
        <f t="shared" si="13"/>
        <v>8.3634486319050072E-2</v>
      </c>
      <c r="Z139" s="78">
        <f t="shared" si="13"/>
        <v>0.13061435209086217</v>
      </c>
      <c r="AA139" s="78">
        <f t="shared" si="13"/>
        <v>0.12751677852348994</v>
      </c>
    </row>
    <row r="140" spans="1:27" x14ac:dyDescent="0.3">
      <c r="A140" s="116">
        <v>37073</v>
      </c>
      <c r="B140" s="77">
        <f t="shared" si="12"/>
        <v>191900</v>
      </c>
      <c r="C140" s="230">
        <v>34600</v>
      </c>
      <c r="D140" s="231"/>
      <c r="E140" s="4">
        <v>15700</v>
      </c>
      <c r="F140" s="4">
        <v>7400</v>
      </c>
      <c r="G140" s="4">
        <v>8700</v>
      </c>
      <c r="H140" s="4">
        <v>24900</v>
      </c>
      <c r="I140" s="4">
        <v>3100</v>
      </c>
      <c r="J140" s="4">
        <v>11800</v>
      </c>
      <c r="K140" s="4">
        <v>20200</v>
      </c>
      <c r="L140" s="4">
        <v>16300</v>
      </c>
      <c r="M140" s="4">
        <v>25399.999999999996</v>
      </c>
      <c r="N140" s="9">
        <v>23800</v>
      </c>
      <c r="O140" s="69"/>
      <c r="P140" s="232">
        <f t="shared" si="10"/>
        <v>0.18030224075039084</v>
      </c>
      <c r="Q140" s="231">
        <f t="shared" si="10"/>
        <v>0</v>
      </c>
      <c r="R140" s="78">
        <f t="shared" si="10"/>
        <v>8.181344450234497E-2</v>
      </c>
      <c r="S140" s="78">
        <f t="shared" si="10"/>
        <v>3.8561750911933299E-2</v>
      </c>
      <c r="T140" s="78">
        <f t="shared" si="10"/>
        <v>4.5336112558624284E-2</v>
      </c>
      <c r="U140" s="78">
        <f t="shared" si="10"/>
        <v>0.12975508077123502</v>
      </c>
      <c r="V140" s="78">
        <f t="shared" si="13"/>
        <v>1.6154247003647731E-2</v>
      </c>
      <c r="W140" s="78">
        <f t="shared" si="13"/>
        <v>6.1490359562272015E-2</v>
      </c>
      <c r="X140" s="78">
        <f t="shared" si="13"/>
        <v>0.10526315789473684</v>
      </c>
      <c r="Y140" s="78">
        <f t="shared" si="13"/>
        <v>8.4940072954663881E-2</v>
      </c>
      <c r="Z140" s="78">
        <f t="shared" si="13"/>
        <v>0.13236060448150078</v>
      </c>
      <c r="AA140" s="78">
        <f t="shared" si="13"/>
        <v>0.12402292860865034</v>
      </c>
    </row>
    <row r="141" spans="1:27" x14ac:dyDescent="0.3">
      <c r="A141" s="116">
        <v>37104</v>
      </c>
      <c r="B141" s="77">
        <f t="shared" si="12"/>
        <v>194800</v>
      </c>
      <c r="C141" s="230">
        <v>35000</v>
      </c>
      <c r="D141" s="231"/>
      <c r="E141" s="4">
        <v>16000</v>
      </c>
      <c r="F141" s="4">
        <v>7400</v>
      </c>
      <c r="G141" s="4">
        <v>8900</v>
      </c>
      <c r="H141" s="4">
        <v>25000</v>
      </c>
      <c r="I141" s="4">
        <v>3200</v>
      </c>
      <c r="J141" s="4">
        <v>11900</v>
      </c>
      <c r="K141" s="4">
        <v>20400</v>
      </c>
      <c r="L141" s="4">
        <v>16400</v>
      </c>
      <c r="M141" s="4">
        <v>26400</v>
      </c>
      <c r="N141" s="9">
        <v>24200</v>
      </c>
      <c r="O141" s="69"/>
      <c r="P141" s="232">
        <f t="shared" si="10"/>
        <v>0.17967145790554415</v>
      </c>
      <c r="Q141" s="231">
        <f t="shared" si="10"/>
        <v>0</v>
      </c>
      <c r="R141" s="78">
        <f t="shared" si="10"/>
        <v>8.2135523613963035E-2</v>
      </c>
      <c r="S141" s="78">
        <f t="shared" si="10"/>
        <v>3.7987679671457907E-2</v>
      </c>
      <c r="T141" s="78">
        <f t="shared" si="10"/>
        <v>4.5687885010266938E-2</v>
      </c>
      <c r="U141" s="78">
        <f t="shared" si="10"/>
        <v>0.12833675564681724</v>
      </c>
      <c r="V141" s="78">
        <f t="shared" si="13"/>
        <v>1.6427104722792608E-2</v>
      </c>
      <c r="W141" s="78">
        <f t="shared" si="13"/>
        <v>6.1088295687885014E-2</v>
      </c>
      <c r="X141" s="78">
        <f t="shared" si="13"/>
        <v>0.10472279260780287</v>
      </c>
      <c r="Y141" s="78">
        <f t="shared" si="13"/>
        <v>8.4188911704312114E-2</v>
      </c>
      <c r="Z141" s="78">
        <f t="shared" si="13"/>
        <v>0.13552361396303902</v>
      </c>
      <c r="AA141" s="78">
        <f t="shared" si="13"/>
        <v>0.12422997946611909</v>
      </c>
    </row>
    <row r="142" spans="1:27" x14ac:dyDescent="0.3">
      <c r="A142" s="116">
        <v>37135</v>
      </c>
      <c r="B142" s="77">
        <f t="shared" si="12"/>
        <v>194700</v>
      </c>
      <c r="C142" s="230">
        <v>35200</v>
      </c>
      <c r="D142" s="231"/>
      <c r="E142" s="4">
        <v>15600</v>
      </c>
      <c r="F142" s="4">
        <v>7200</v>
      </c>
      <c r="G142" s="4">
        <v>9000</v>
      </c>
      <c r="H142" s="4">
        <v>25000</v>
      </c>
      <c r="I142" s="4">
        <v>3100</v>
      </c>
      <c r="J142" s="4">
        <v>11800</v>
      </c>
      <c r="K142" s="4">
        <v>20300</v>
      </c>
      <c r="L142" s="4">
        <v>16300</v>
      </c>
      <c r="M142" s="4">
        <v>26600</v>
      </c>
      <c r="N142" s="9">
        <v>24600</v>
      </c>
      <c r="O142" s="69"/>
      <c r="P142" s="232">
        <f t="shared" si="10"/>
        <v>0.1807909604519774</v>
      </c>
      <c r="Q142" s="231">
        <f t="shared" si="10"/>
        <v>0</v>
      </c>
      <c r="R142" s="78">
        <f t="shared" si="10"/>
        <v>8.0123266563944529E-2</v>
      </c>
      <c r="S142" s="78">
        <f t="shared" si="10"/>
        <v>3.6979969183359017E-2</v>
      </c>
      <c r="T142" s="78">
        <f t="shared" si="10"/>
        <v>4.6224961479198766E-2</v>
      </c>
      <c r="U142" s="78">
        <f t="shared" si="10"/>
        <v>0.12840267077555212</v>
      </c>
      <c r="V142" s="78">
        <f t="shared" si="13"/>
        <v>1.5921931176168466E-2</v>
      </c>
      <c r="W142" s="78">
        <f t="shared" si="13"/>
        <v>6.0606060606060608E-2</v>
      </c>
      <c r="X142" s="78">
        <f t="shared" si="13"/>
        <v>0.10426296866974834</v>
      </c>
      <c r="Y142" s="78">
        <f t="shared" si="13"/>
        <v>8.3718541345659994E-2</v>
      </c>
      <c r="Z142" s="78">
        <f t="shared" si="13"/>
        <v>0.13662044170518747</v>
      </c>
      <c r="AA142" s="78">
        <f t="shared" si="13"/>
        <v>0.1263482280431433</v>
      </c>
    </row>
    <row r="143" spans="1:27" x14ac:dyDescent="0.3">
      <c r="A143" s="116">
        <v>37165</v>
      </c>
      <c r="B143" s="77">
        <f t="shared" si="12"/>
        <v>193700</v>
      </c>
      <c r="C143" s="230">
        <v>34500</v>
      </c>
      <c r="D143" s="231"/>
      <c r="E143" s="4">
        <v>15700</v>
      </c>
      <c r="F143" s="4">
        <v>7400</v>
      </c>
      <c r="G143" s="4">
        <v>8700</v>
      </c>
      <c r="H143" s="4">
        <v>24700</v>
      </c>
      <c r="I143" s="4">
        <v>3000</v>
      </c>
      <c r="J143" s="4">
        <v>12000</v>
      </c>
      <c r="K143" s="4">
        <v>20300</v>
      </c>
      <c r="L143" s="4">
        <v>16000</v>
      </c>
      <c r="M143" s="4">
        <v>26400</v>
      </c>
      <c r="N143" s="9">
        <v>25000</v>
      </c>
      <c r="O143" s="69"/>
      <c r="P143" s="232">
        <f t="shared" si="10"/>
        <v>0.17811048012390293</v>
      </c>
      <c r="Q143" s="231">
        <f t="shared" si="10"/>
        <v>0</v>
      </c>
      <c r="R143" s="78">
        <f t="shared" si="10"/>
        <v>8.1053175012906556E-2</v>
      </c>
      <c r="S143" s="78">
        <f t="shared" si="10"/>
        <v>3.8203407330924109E-2</v>
      </c>
      <c r="T143" s="78">
        <f t="shared" si="10"/>
        <v>4.4914816726897261E-2</v>
      </c>
      <c r="U143" s="78">
        <f t="shared" si="10"/>
        <v>0.12751677852348994</v>
      </c>
      <c r="V143" s="78">
        <f t="shared" si="13"/>
        <v>1.5487867836861126E-2</v>
      </c>
      <c r="W143" s="78">
        <f t="shared" si="13"/>
        <v>6.1951471347444505E-2</v>
      </c>
      <c r="X143" s="78">
        <f t="shared" si="13"/>
        <v>0.10480123902942695</v>
      </c>
      <c r="Y143" s="78">
        <f t="shared" si="13"/>
        <v>8.2601961796592668E-2</v>
      </c>
      <c r="Z143" s="78">
        <f t="shared" si="13"/>
        <v>0.1362932369643779</v>
      </c>
      <c r="AA143" s="78">
        <f t="shared" si="13"/>
        <v>0.12906556530717606</v>
      </c>
    </row>
    <row r="144" spans="1:27" x14ac:dyDescent="0.3">
      <c r="A144" s="116">
        <v>37196</v>
      </c>
      <c r="B144" s="77">
        <f t="shared" si="12"/>
        <v>193800</v>
      </c>
      <c r="C144" s="230">
        <v>34000</v>
      </c>
      <c r="D144" s="231"/>
      <c r="E144" s="4">
        <v>15400</v>
      </c>
      <c r="F144" s="4">
        <v>7100</v>
      </c>
      <c r="G144" s="4">
        <v>8700</v>
      </c>
      <c r="H144" s="4">
        <v>25500</v>
      </c>
      <c r="I144" s="4">
        <v>3100</v>
      </c>
      <c r="J144" s="4">
        <v>12000</v>
      </c>
      <c r="K144" s="4">
        <v>20500</v>
      </c>
      <c r="L144" s="4">
        <v>16000</v>
      </c>
      <c r="M144" s="4">
        <v>26299.999999999996</v>
      </c>
      <c r="N144" s="9">
        <v>25200</v>
      </c>
      <c r="O144" s="69"/>
      <c r="P144" s="232">
        <f t="shared" si="10"/>
        <v>0.17543859649122806</v>
      </c>
      <c r="Q144" s="231">
        <f t="shared" si="10"/>
        <v>0</v>
      </c>
      <c r="R144" s="78">
        <f t="shared" si="10"/>
        <v>7.9463364293085662E-2</v>
      </c>
      <c r="S144" s="78">
        <f t="shared" si="10"/>
        <v>3.6635706914344687E-2</v>
      </c>
      <c r="T144" s="78">
        <f t="shared" si="10"/>
        <v>4.4891640866873063E-2</v>
      </c>
      <c r="U144" s="78">
        <f t="shared" si="10"/>
        <v>0.13157894736842105</v>
      </c>
      <c r="V144" s="78">
        <f t="shared" si="13"/>
        <v>1.5995872033023734E-2</v>
      </c>
      <c r="W144" s="78">
        <f t="shared" si="13"/>
        <v>6.1919504643962849E-2</v>
      </c>
      <c r="X144" s="78">
        <f t="shared" si="13"/>
        <v>0.10577915376676987</v>
      </c>
      <c r="Y144" s="78">
        <f t="shared" si="13"/>
        <v>8.2559339525283798E-2</v>
      </c>
      <c r="Z144" s="78">
        <f t="shared" si="13"/>
        <v>0.13570691434468524</v>
      </c>
      <c r="AA144" s="78">
        <f t="shared" si="13"/>
        <v>0.13003095975232198</v>
      </c>
    </row>
    <row r="145" spans="1:27" x14ac:dyDescent="0.3">
      <c r="A145" s="116">
        <v>37226</v>
      </c>
      <c r="B145" s="77">
        <f t="shared" si="12"/>
        <v>194400</v>
      </c>
      <c r="C145" s="230">
        <v>33900</v>
      </c>
      <c r="D145" s="231"/>
      <c r="E145" s="4">
        <v>15300</v>
      </c>
      <c r="F145" s="4">
        <v>7200</v>
      </c>
      <c r="G145" s="4">
        <v>8900</v>
      </c>
      <c r="H145" s="4">
        <v>25900</v>
      </c>
      <c r="I145" s="4">
        <v>3000</v>
      </c>
      <c r="J145" s="4">
        <v>12100</v>
      </c>
      <c r="K145" s="4">
        <v>20700</v>
      </c>
      <c r="L145" s="4">
        <v>16100.000000000002</v>
      </c>
      <c r="M145" s="4">
        <v>26100</v>
      </c>
      <c r="N145" s="9">
        <v>25200</v>
      </c>
      <c r="O145" s="69"/>
      <c r="P145" s="232">
        <f t="shared" si="10"/>
        <v>0.17438271604938271</v>
      </c>
      <c r="Q145" s="231">
        <f t="shared" si="10"/>
        <v>0</v>
      </c>
      <c r="R145" s="78">
        <f t="shared" si="10"/>
        <v>7.8703703703703706E-2</v>
      </c>
      <c r="S145" s="78">
        <f t="shared" si="10"/>
        <v>3.7037037037037035E-2</v>
      </c>
      <c r="T145" s="78">
        <f t="shared" si="10"/>
        <v>4.5781893004115226E-2</v>
      </c>
      <c r="U145" s="78">
        <f t="shared" si="10"/>
        <v>0.13323045267489711</v>
      </c>
      <c r="V145" s="78">
        <f t="shared" si="13"/>
        <v>1.5432098765432098E-2</v>
      </c>
      <c r="W145" s="78">
        <f t="shared" si="13"/>
        <v>6.2242798353909466E-2</v>
      </c>
      <c r="X145" s="78">
        <f t="shared" si="13"/>
        <v>0.10648148148148148</v>
      </c>
      <c r="Y145" s="78">
        <f t="shared" si="13"/>
        <v>8.2818930041152275E-2</v>
      </c>
      <c r="Z145" s="78">
        <f t="shared" si="13"/>
        <v>0.13425925925925927</v>
      </c>
      <c r="AA145" s="78">
        <f t="shared" si="13"/>
        <v>0.12962962962962962</v>
      </c>
    </row>
    <row r="146" spans="1:27" x14ac:dyDescent="0.3">
      <c r="A146" s="116">
        <v>37257</v>
      </c>
      <c r="B146" s="77">
        <f t="shared" si="12"/>
        <v>188700</v>
      </c>
      <c r="C146" s="230">
        <v>31900</v>
      </c>
      <c r="D146" s="231"/>
      <c r="E146" s="4">
        <v>14900</v>
      </c>
      <c r="F146" s="4">
        <v>7300</v>
      </c>
      <c r="G146" s="4">
        <v>8800</v>
      </c>
      <c r="H146" s="4">
        <v>24800</v>
      </c>
      <c r="I146" s="4">
        <v>3100</v>
      </c>
      <c r="J146" s="4">
        <v>11700</v>
      </c>
      <c r="K146" s="4">
        <v>20700</v>
      </c>
      <c r="L146" s="4">
        <v>15500</v>
      </c>
      <c r="M146" s="4">
        <v>25600</v>
      </c>
      <c r="N146" s="9">
        <v>24400</v>
      </c>
      <c r="O146" s="69"/>
      <c r="P146" s="232">
        <f t="shared" si="10"/>
        <v>0.16905140434552199</v>
      </c>
      <c r="Q146" s="231">
        <f t="shared" si="10"/>
        <v>0</v>
      </c>
      <c r="R146" s="78">
        <f t="shared" si="10"/>
        <v>7.8961314255431903E-2</v>
      </c>
      <c r="S146" s="78">
        <f t="shared" si="10"/>
        <v>3.8685744568097508E-2</v>
      </c>
      <c r="T146" s="78">
        <f t="shared" si="10"/>
        <v>4.663487016428193E-2</v>
      </c>
      <c r="U146" s="78">
        <f t="shared" si="10"/>
        <v>0.13142554319024907</v>
      </c>
      <c r="V146" s="78">
        <f t="shared" si="13"/>
        <v>1.6428192898781134E-2</v>
      </c>
      <c r="W146" s="78">
        <f t="shared" si="13"/>
        <v>6.2003179650238473E-2</v>
      </c>
      <c r="X146" s="78">
        <f t="shared" si="13"/>
        <v>0.10969793322734499</v>
      </c>
      <c r="Y146" s="78">
        <f t="shared" si="13"/>
        <v>8.2140964493905677E-2</v>
      </c>
      <c r="Z146" s="78">
        <f t="shared" si="13"/>
        <v>0.13566507684154744</v>
      </c>
      <c r="AA146" s="78">
        <f t="shared" si="13"/>
        <v>0.12930577636459989</v>
      </c>
    </row>
    <row r="147" spans="1:27" x14ac:dyDescent="0.3">
      <c r="A147" s="116">
        <v>37288</v>
      </c>
      <c r="B147" s="77">
        <f t="shared" si="12"/>
        <v>189000</v>
      </c>
      <c r="C147" s="230">
        <v>31600</v>
      </c>
      <c r="D147" s="231"/>
      <c r="E147" s="4">
        <v>14400</v>
      </c>
      <c r="F147" s="4">
        <v>7300</v>
      </c>
      <c r="G147" s="4">
        <v>8800</v>
      </c>
      <c r="H147" s="4">
        <v>24700</v>
      </c>
      <c r="I147" s="4">
        <v>3100</v>
      </c>
      <c r="J147" s="4">
        <v>11700</v>
      </c>
      <c r="K147" s="4">
        <v>20800</v>
      </c>
      <c r="L147" s="4">
        <v>15800</v>
      </c>
      <c r="M147" s="4">
        <v>25700</v>
      </c>
      <c r="N147" s="9">
        <v>25100</v>
      </c>
      <c r="O147" s="69"/>
      <c r="P147" s="232">
        <f t="shared" si="10"/>
        <v>0.1671957671957672</v>
      </c>
      <c r="Q147" s="231">
        <f t="shared" si="10"/>
        <v>0</v>
      </c>
      <c r="R147" s="78">
        <f t="shared" si="10"/>
        <v>7.6190476190476197E-2</v>
      </c>
      <c r="S147" s="78">
        <f t="shared" si="10"/>
        <v>3.8624338624338624E-2</v>
      </c>
      <c r="T147" s="78">
        <f t="shared" si="10"/>
        <v>4.656084656084656E-2</v>
      </c>
      <c r="U147" s="78">
        <f t="shared" si="10"/>
        <v>0.13068783068783069</v>
      </c>
      <c r="V147" s="78">
        <f t="shared" si="13"/>
        <v>1.6402116402116401E-2</v>
      </c>
      <c r="W147" s="78">
        <f t="shared" si="13"/>
        <v>6.1904761904761907E-2</v>
      </c>
      <c r="X147" s="78">
        <f t="shared" si="13"/>
        <v>0.11005291005291006</v>
      </c>
      <c r="Y147" s="78">
        <f t="shared" si="13"/>
        <v>8.3597883597883602E-2</v>
      </c>
      <c r="Z147" s="78">
        <f t="shared" si="13"/>
        <v>0.13597883597883598</v>
      </c>
      <c r="AA147" s="78">
        <f t="shared" si="13"/>
        <v>0.13280423280423281</v>
      </c>
    </row>
    <row r="148" spans="1:27" x14ac:dyDescent="0.3">
      <c r="A148" s="116">
        <v>37316</v>
      </c>
      <c r="B148" s="77">
        <f t="shared" si="12"/>
        <v>189700</v>
      </c>
      <c r="C148" s="230">
        <v>31400</v>
      </c>
      <c r="D148" s="231"/>
      <c r="E148" s="4">
        <v>14600</v>
      </c>
      <c r="F148" s="4">
        <v>7300</v>
      </c>
      <c r="G148" s="4">
        <v>8800</v>
      </c>
      <c r="H148" s="4">
        <v>24900</v>
      </c>
      <c r="I148" s="4">
        <v>3100</v>
      </c>
      <c r="J148" s="4">
        <v>11700</v>
      </c>
      <c r="K148" s="4">
        <v>20900</v>
      </c>
      <c r="L148" s="4">
        <v>16000</v>
      </c>
      <c r="M148" s="4">
        <v>25600</v>
      </c>
      <c r="N148" s="9">
        <v>25400</v>
      </c>
      <c r="O148" s="69"/>
      <c r="P148" s="232">
        <f t="shared" si="10"/>
        <v>0.16552451238798102</v>
      </c>
      <c r="Q148" s="231">
        <f t="shared" si="10"/>
        <v>0</v>
      </c>
      <c r="R148" s="78">
        <f t="shared" si="10"/>
        <v>7.6963626779124938E-2</v>
      </c>
      <c r="S148" s="78">
        <f t="shared" si="10"/>
        <v>3.8481813389562469E-2</v>
      </c>
      <c r="T148" s="78">
        <f t="shared" si="10"/>
        <v>4.6389035318924618E-2</v>
      </c>
      <c r="U148" s="78">
        <f t="shared" si="10"/>
        <v>0.13125988402741171</v>
      </c>
      <c r="V148" s="78">
        <f t="shared" si="13"/>
        <v>1.6341591987348445E-2</v>
      </c>
      <c r="W148" s="78">
        <f t="shared" si="13"/>
        <v>6.1676331049024778E-2</v>
      </c>
      <c r="X148" s="78">
        <f t="shared" si="13"/>
        <v>0.11017395888244597</v>
      </c>
      <c r="Y148" s="78">
        <f t="shared" si="13"/>
        <v>8.4343700579862943E-2</v>
      </c>
      <c r="Z148" s="78">
        <f t="shared" si="13"/>
        <v>0.13494992092778071</v>
      </c>
      <c r="AA148" s="78">
        <f t="shared" si="13"/>
        <v>0.13389562467053243</v>
      </c>
    </row>
    <row r="149" spans="1:27" x14ac:dyDescent="0.3">
      <c r="A149" s="116">
        <v>37347</v>
      </c>
      <c r="B149" s="77">
        <f t="shared" si="12"/>
        <v>192000</v>
      </c>
      <c r="C149" s="230">
        <v>31900</v>
      </c>
      <c r="D149" s="231"/>
      <c r="E149" s="4">
        <v>14900</v>
      </c>
      <c r="F149" s="4">
        <v>7100</v>
      </c>
      <c r="G149" s="4">
        <v>8900</v>
      </c>
      <c r="H149" s="4">
        <v>25300</v>
      </c>
      <c r="I149" s="4">
        <v>3300</v>
      </c>
      <c r="J149" s="4">
        <v>11800</v>
      </c>
      <c r="K149" s="4">
        <v>21200</v>
      </c>
      <c r="L149" s="4">
        <v>16300</v>
      </c>
      <c r="M149" s="4">
        <v>25800</v>
      </c>
      <c r="N149" s="9">
        <v>25500</v>
      </c>
      <c r="O149" s="69"/>
      <c r="P149" s="232">
        <f t="shared" si="10"/>
        <v>0.16614583333333333</v>
      </c>
      <c r="Q149" s="231">
        <f t="shared" si="10"/>
        <v>0</v>
      </c>
      <c r="R149" s="78">
        <f t="shared" si="10"/>
        <v>7.7604166666666669E-2</v>
      </c>
      <c r="S149" s="78">
        <f t="shared" si="10"/>
        <v>3.6979166666666667E-2</v>
      </c>
      <c r="T149" s="78">
        <f t="shared" si="10"/>
        <v>4.6354166666666669E-2</v>
      </c>
      <c r="U149" s="78">
        <f t="shared" si="10"/>
        <v>0.13177083333333334</v>
      </c>
      <c r="V149" s="78">
        <f t="shared" si="13"/>
        <v>1.7187500000000001E-2</v>
      </c>
      <c r="W149" s="78">
        <f t="shared" si="13"/>
        <v>6.145833333333333E-2</v>
      </c>
      <c r="X149" s="78">
        <f t="shared" si="13"/>
        <v>0.11041666666666666</v>
      </c>
      <c r="Y149" s="78">
        <f t="shared" si="13"/>
        <v>8.4895833333333337E-2</v>
      </c>
      <c r="Z149" s="78">
        <f t="shared" si="13"/>
        <v>0.13437499999999999</v>
      </c>
      <c r="AA149" s="78">
        <f t="shared" si="13"/>
        <v>0.1328125</v>
      </c>
    </row>
    <row r="150" spans="1:27" x14ac:dyDescent="0.3">
      <c r="A150" s="116">
        <v>37377</v>
      </c>
      <c r="B150" s="77">
        <f t="shared" si="12"/>
        <v>193200</v>
      </c>
      <c r="C150" s="230">
        <v>32000</v>
      </c>
      <c r="D150" s="231"/>
      <c r="E150" s="4">
        <v>14900</v>
      </c>
      <c r="F150" s="4">
        <v>7200</v>
      </c>
      <c r="G150" s="4">
        <v>9000</v>
      </c>
      <c r="H150" s="4">
        <v>25500</v>
      </c>
      <c r="I150" s="4">
        <v>3300</v>
      </c>
      <c r="J150" s="4">
        <v>11800</v>
      </c>
      <c r="K150" s="4">
        <v>21400</v>
      </c>
      <c r="L150" s="4">
        <v>16600</v>
      </c>
      <c r="M150" s="4">
        <v>26100</v>
      </c>
      <c r="N150" s="9">
        <v>25400</v>
      </c>
      <c r="O150" s="69"/>
      <c r="P150" s="232">
        <f t="shared" si="10"/>
        <v>0.16563146997929606</v>
      </c>
      <c r="Q150" s="231">
        <f t="shared" si="10"/>
        <v>0</v>
      </c>
      <c r="R150" s="78">
        <f t="shared" si="10"/>
        <v>7.7122153209109728E-2</v>
      </c>
      <c r="S150" s="78">
        <f t="shared" si="10"/>
        <v>3.7267080745341616E-2</v>
      </c>
      <c r="T150" s="78">
        <f t="shared" si="10"/>
        <v>4.6583850931677016E-2</v>
      </c>
      <c r="U150" s="78">
        <f t="shared" si="10"/>
        <v>0.13198757763975155</v>
      </c>
      <c r="V150" s="78">
        <f t="shared" si="13"/>
        <v>1.7080745341614908E-2</v>
      </c>
      <c r="W150" s="78">
        <f t="shared" si="13"/>
        <v>6.1076604554865424E-2</v>
      </c>
      <c r="X150" s="78">
        <f t="shared" si="13"/>
        <v>0.11076604554865424</v>
      </c>
      <c r="Y150" s="78">
        <f t="shared" si="13"/>
        <v>8.5921325051759839E-2</v>
      </c>
      <c r="Z150" s="78">
        <f t="shared" si="13"/>
        <v>0.13509316770186336</v>
      </c>
      <c r="AA150" s="78">
        <f t="shared" si="13"/>
        <v>0.13146997929606624</v>
      </c>
    </row>
    <row r="151" spans="1:27" x14ac:dyDescent="0.3">
      <c r="A151" s="116">
        <v>37408</v>
      </c>
      <c r="B151" s="77">
        <f t="shared" si="12"/>
        <v>192400</v>
      </c>
      <c r="C151" s="230">
        <v>32400</v>
      </c>
      <c r="D151" s="231"/>
      <c r="E151" s="4">
        <v>15000</v>
      </c>
      <c r="F151" s="4">
        <v>7200</v>
      </c>
      <c r="G151" s="4">
        <v>9000</v>
      </c>
      <c r="H151" s="4">
        <v>25500</v>
      </c>
      <c r="I151" s="4">
        <v>3300</v>
      </c>
      <c r="J151" s="4">
        <v>11700</v>
      </c>
      <c r="K151" s="4">
        <v>21700</v>
      </c>
      <c r="L151" s="4">
        <v>16600</v>
      </c>
      <c r="M151" s="4">
        <v>25400</v>
      </c>
      <c r="N151" s="9">
        <v>24600</v>
      </c>
      <c r="O151" s="69"/>
      <c r="P151" s="232">
        <f t="shared" ref="P151:U166" si="14">C151/$B151</f>
        <v>0.16839916839916841</v>
      </c>
      <c r="Q151" s="231">
        <f t="shared" si="14"/>
        <v>0</v>
      </c>
      <c r="R151" s="78">
        <f t="shared" si="14"/>
        <v>7.7962577962577967E-2</v>
      </c>
      <c r="S151" s="78">
        <f t="shared" si="14"/>
        <v>3.7422037422037424E-2</v>
      </c>
      <c r="T151" s="78">
        <f t="shared" si="14"/>
        <v>4.677754677754678E-2</v>
      </c>
      <c r="U151" s="78">
        <f t="shared" si="14"/>
        <v>0.13253638253638253</v>
      </c>
      <c r="V151" s="78">
        <f t="shared" si="13"/>
        <v>1.7151767151767153E-2</v>
      </c>
      <c r="W151" s="78">
        <f t="shared" si="13"/>
        <v>6.0810810810810814E-2</v>
      </c>
      <c r="X151" s="78">
        <f t="shared" si="13"/>
        <v>0.11278586278586279</v>
      </c>
      <c r="Y151" s="78">
        <f t="shared" si="13"/>
        <v>8.6278586278586283E-2</v>
      </c>
      <c r="Z151" s="78">
        <f t="shared" si="13"/>
        <v>0.13201663201663202</v>
      </c>
      <c r="AA151" s="78">
        <f t="shared" si="13"/>
        <v>0.12785862785862787</v>
      </c>
    </row>
    <row r="152" spans="1:27" x14ac:dyDescent="0.3">
      <c r="A152" s="116">
        <v>37438</v>
      </c>
      <c r="B152" s="77">
        <f t="shared" si="12"/>
        <v>189000</v>
      </c>
      <c r="C152" s="230">
        <v>31800</v>
      </c>
      <c r="D152" s="231"/>
      <c r="E152" s="4">
        <v>14500</v>
      </c>
      <c r="F152" s="4">
        <v>7300</v>
      </c>
      <c r="G152" s="4">
        <v>8700</v>
      </c>
      <c r="H152" s="4">
        <v>24900</v>
      </c>
      <c r="I152" s="4">
        <v>3100</v>
      </c>
      <c r="J152" s="4">
        <v>11800</v>
      </c>
      <c r="K152" s="4">
        <v>21900</v>
      </c>
      <c r="L152" s="4">
        <v>16200</v>
      </c>
      <c r="M152" s="4">
        <v>24800</v>
      </c>
      <c r="N152" s="9">
        <v>24000</v>
      </c>
      <c r="O152" s="69"/>
      <c r="P152" s="232">
        <f t="shared" si="14"/>
        <v>0.16825396825396827</v>
      </c>
      <c r="Q152" s="231">
        <f t="shared" si="14"/>
        <v>0</v>
      </c>
      <c r="R152" s="78">
        <f t="shared" si="14"/>
        <v>7.6719576719576715E-2</v>
      </c>
      <c r="S152" s="78">
        <f t="shared" si="14"/>
        <v>3.8624338624338624E-2</v>
      </c>
      <c r="T152" s="78">
        <f t="shared" si="14"/>
        <v>4.6031746031746035E-2</v>
      </c>
      <c r="U152" s="78">
        <f t="shared" si="14"/>
        <v>0.13174603174603175</v>
      </c>
      <c r="V152" s="78">
        <f t="shared" si="13"/>
        <v>1.6402116402116401E-2</v>
      </c>
      <c r="W152" s="78">
        <f t="shared" si="13"/>
        <v>6.2433862433862432E-2</v>
      </c>
      <c r="X152" s="78">
        <f t="shared" si="13"/>
        <v>0.11587301587301588</v>
      </c>
      <c r="Y152" s="78">
        <f t="shared" si="13"/>
        <v>8.5714285714285715E-2</v>
      </c>
      <c r="Z152" s="78">
        <f t="shared" si="13"/>
        <v>0.1312169312169312</v>
      </c>
      <c r="AA152" s="78">
        <f t="shared" si="13"/>
        <v>0.12698412698412698</v>
      </c>
    </row>
    <row r="153" spans="1:27" x14ac:dyDescent="0.3">
      <c r="A153" s="116">
        <v>37469</v>
      </c>
      <c r="B153" s="77">
        <f t="shared" si="12"/>
        <v>191400</v>
      </c>
      <c r="C153" s="230">
        <v>32200</v>
      </c>
      <c r="D153" s="231"/>
      <c r="E153" s="4">
        <v>14700</v>
      </c>
      <c r="F153" s="4">
        <v>7300</v>
      </c>
      <c r="G153" s="4">
        <v>8800</v>
      </c>
      <c r="H153" s="4">
        <v>24900</v>
      </c>
      <c r="I153" s="4">
        <v>3100</v>
      </c>
      <c r="J153" s="4">
        <v>11700</v>
      </c>
      <c r="K153" s="4">
        <v>22200</v>
      </c>
      <c r="L153" s="4">
        <v>16200</v>
      </c>
      <c r="M153" s="4">
        <v>26000</v>
      </c>
      <c r="N153" s="9">
        <v>24300</v>
      </c>
      <c r="O153" s="69"/>
      <c r="P153" s="232">
        <f t="shared" si="14"/>
        <v>0.16823406478578892</v>
      </c>
      <c r="Q153" s="231">
        <f t="shared" si="14"/>
        <v>0</v>
      </c>
      <c r="R153" s="78">
        <f t="shared" si="14"/>
        <v>7.6802507836990594E-2</v>
      </c>
      <c r="S153" s="78">
        <f t="shared" si="14"/>
        <v>3.8140020898641588E-2</v>
      </c>
      <c r="T153" s="78">
        <f t="shared" si="14"/>
        <v>4.5977011494252873E-2</v>
      </c>
      <c r="U153" s="78">
        <f t="shared" si="14"/>
        <v>0.13009404388714735</v>
      </c>
      <c r="V153" s="78">
        <f t="shared" si="13"/>
        <v>1.619644723092999E-2</v>
      </c>
      <c r="W153" s="78">
        <f t="shared" si="13"/>
        <v>6.1128526645768025E-2</v>
      </c>
      <c r="X153" s="78">
        <f t="shared" si="13"/>
        <v>0.11598746081504702</v>
      </c>
      <c r="Y153" s="78">
        <f t="shared" si="13"/>
        <v>8.4639498432601878E-2</v>
      </c>
      <c r="Z153" s="78">
        <f t="shared" si="13"/>
        <v>0.13584117032392895</v>
      </c>
      <c r="AA153" s="78">
        <f t="shared" si="13"/>
        <v>0.12695924764890282</v>
      </c>
    </row>
    <row r="154" spans="1:27" x14ac:dyDescent="0.3">
      <c r="A154" s="116">
        <v>37500</v>
      </c>
      <c r="B154" s="77">
        <f t="shared" si="12"/>
        <v>190700</v>
      </c>
      <c r="C154" s="230">
        <v>31900</v>
      </c>
      <c r="D154" s="231"/>
      <c r="E154" s="4">
        <v>14600</v>
      </c>
      <c r="F154" s="4">
        <v>7300</v>
      </c>
      <c r="G154" s="4">
        <v>8700</v>
      </c>
      <c r="H154" s="4">
        <v>25100</v>
      </c>
      <c r="I154" s="4">
        <v>3100</v>
      </c>
      <c r="J154" s="4">
        <v>11700</v>
      </c>
      <c r="K154" s="4">
        <v>22200</v>
      </c>
      <c r="L154" s="4">
        <v>15800</v>
      </c>
      <c r="M154" s="4">
        <v>25700</v>
      </c>
      <c r="N154" s="9">
        <v>24600</v>
      </c>
      <c r="O154" s="69"/>
      <c r="P154" s="232">
        <f t="shared" si="14"/>
        <v>0.16727844782380702</v>
      </c>
      <c r="Q154" s="231">
        <f t="shared" si="14"/>
        <v>0</v>
      </c>
      <c r="R154" s="78">
        <f t="shared" si="14"/>
        <v>7.6560041950707924E-2</v>
      </c>
      <c r="S154" s="78">
        <f t="shared" si="14"/>
        <v>3.8280020975353962E-2</v>
      </c>
      <c r="T154" s="78">
        <f t="shared" si="14"/>
        <v>4.5621394861038278E-2</v>
      </c>
      <c r="U154" s="78">
        <f t="shared" si="14"/>
        <v>0.13162034609334033</v>
      </c>
      <c r="V154" s="78">
        <f t="shared" si="13"/>
        <v>1.6255899318300997E-2</v>
      </c>
      <c r="W154" s="78">
        <f t="shared" si="13"/>
        <v>6.1352910330361825E-2</v>
      </c>
      <c r="X154" s="78">
        <f t="shared" si="13"/>
        <v>0.11641321447299423</v>
      </c>
      <c r="Y154" s="78">
        <f t="shared" si="13"/>
        <v>8.2852648138437332E-2</v>
      </c>
      <c r="Z154" s="78">
        <f t="shared" si="13"/>
        <v>0.13476664918720505</v>
      </c>
      <c r="AA154" s="78">
        <f t="shared" si="13"/>
        <v>0.12899842684845306</v>
      </c>
    </row>
    <row r="155" spans="1:27" x14ac:dyDescent="0.3">
      <c r="A155" s="116">
        <v>37530</v>
      </c>
      <c r="B155" s="77">
        <f t="shared" si="12"/>
        <v>190500</v>
      </c>
      <c r="C155" s="230">
        <v>31200</v>
      </c>
      <c r="D155" s="231"/>
      <c r="E155" s="4">
        <v>14600</v>
      </c>
      <c r="F155" s="4">
        <v>7100</v>
      </c>
      <c r="G155" s="4">
        <v>8800</v>
      </c>
      <c r="H155" s="4">
        <v>25100</v>
      </c>
      <c r="I155" s="4">
        <v>3100</v>
      </c>
      <c r="J155" s="4">
        <v>11700</v>
      </c>
      <c r="K155" s="4">
        <v>22000</v>
      </c>
      <c r="L155" s="4">
        <v>16000</v>
      </c>
      <c r="M155" s="4">
        <v>25699.999999999996</v>
      </c>
      <c r="N155" s="9">
        <v>25200</v>
      </c>
      <c r="O155" s="69"/>
      <c r="P155" s="232">
        <f t="shared" si="14"/>
        <v>0.16377952755905512</v>
      </c>
      <c r="Q155" s="231">
        <f t="shared" si="14"/>
        <v>0</v>
      </c>
      <c r="R155" s="78">
        <f t="shared" si="14"/>
        <v>7.6640419947506561E-2</v>
      </c>
      <c r="S155" s="78">
        <f t="shared" si="14"/>
        <v>3.7270341207349081E-2</v>
      </c>
      <c r="T155" s="78">
        <f t="shared" si="14"/>
        <v>4.6194225721784776E-2</v>
      </c>
      <c r="U155" s="78">
        <f t="shared" si="14"/>
        <v>0.13175853018372705</v>
      </c>
      <c r="V155" s="78">
        <f t="shared" si="13"/>
        <v>1.6272965879265092E-2</v>
      </c>
      <c r="W155" s="78">
        <f t="shared" si="13"/>
        <v>6.1417322834645668E-2</v>
      </c>
      <c r="X155" s="78">
        <f t="shared" si="13"/>
        <v>0.11548556430446194</v>
      </c>
      <c r="Y155" s="78">
        <f t="shared" si="13"/>
        <v>8.3989501312335957E-2</v>
      </c>
      <c r="Z155" s="78">
        <f t="shared" si="13"/>
        <v>0.13490813648293962</v>
      </c>
      <c r="AA155" s="78">
        <f t="shared" si="13"/>
        <v>0.13228346456692913</v>
      </c>
    </row>
    <row r="156" spans="1:27" x14ac:dyDescent="0.3">
      <c r="A156" s="116">
        <v>37561</v>
      </c>
      <c r="B156" s="77">
        <f t="shared" si="12"/>
        <v>191900</v>
      </c>
      <c r="C156" s="230">
        <v>31400</v>
      </c>
      <c r="D156" s="231"/>
      <c r="E156" s="4">
        <v>14500</v>
      </c>
      <c r="F156" s="4">
        <v>7200</v>
      </c>
      <c r="G156" s="4">
        <v>8800</v>
      </c>
      <c r="H156" s="4">
        <v>25700</v>
      </c>
      <c r="I156" s="4">
        <v>3200</v>
      </c>
      <c r="J156" s="4">
        <v>12100</v>
      </c>
      <c r="K156" s="4">
        <v>22100</v>
      </c>
      <c r="L156" s="4">
        <v>16100.000000000002</v>
      </c>
      <c r="M156" s="4">
        <v>25500</v>
      </c>
      <c r="N156" s="9">
        <v>25300</v>
      </c>
      <c r="O156" s="69"/>
      <c r="P156" s="232">
        <f t="shared" si="14"/>
        <v>0.16362688900468994</v>
      </c>
      <c r="Q156" s="231">
        <f t="shared" si="14"/>
        <v>0</v>
      </c>
      <c r="R156" s="78">
        <f t="shared" si="14"/>
        <v>7.5560187597707135E-2</v>
      </c>
      <c r="S156" s="78">
        <f t="shared" si="14"/>
        <v>3.7519541427826993E-2</v>
      </c>
      <c r="T156" s="78">
        <f t="shared" si="14"/>
        <v>4.5857217300677433E-2</v>
      </c>
      <c r="U156" s="78">
        <f t="shared" si="14"/>
        <v>0.13392391870766024</v>
      </c>
      <c r="V156" s="78">
        <f t="shared" si="13"/>
        <v>1.6675351745700884E-2</v>
      </c>
      <c r="W156" s="78">
        <f t="shared" si="13"/>
        <v>6.3053673788431477E-2</v>
      </c>
      <c r="X156" s="78">
        <f t="shared" si="13"/>
        <v>0.11516414799374675</v>
      </c>
      <c r="Y156" s="78">
        <f t="shared" si="13"/>
        <v>8.3897863470557596E-2</v>
      </c>
      <c r="Z156" s="78">
        <f t="shared" si="13"/>
        <v>0.13288170922355394</v>
      </c>
      <c r="AA156" s="78">
        <f t="shared" si="13"/>
        <v>0.13183949973944764</v>
      </c>
    </row>
    <row r="157" spans="1:27" x14ac:dyDescent="0.3">
      <c r="A157" s="116">
        <v>37591</v>
      </c>
      <c r="B157" s="77">
        <f t="shared" si="12"/>
        <v>192300</v>
      </c>
      <c r="C157" s="230">
        <v>31500</v>
      </c>
      <c r="D157" s="231"/>
      <c r="E157" s="4">
        <v>14400</v>
      </c>
      <c r="F157" s="4">
        <v>7200</v>
      </c>
      <c r="G157" s="4">
        <v>8800</v>
      </c>
      <c r="H157" s="4">
        <v>26100</v>
      </c>
      <c r="I157" s="4">
        <v>3200</v>
      </c>
      <c r="J157" s="4">
        <v>11900</v>
      </c>
      <c r="K157" s="4">
        <v>22400</v>
      </c>
      <c r="L157" s="4">
        <v>16100.000000000002</v>
      </c>
      <c r="M157" s="4">
        <v>25300</v>
      </c>
      <c r="N157" s="9">
        <v>25400</v>
      </c>
      <c r="O157" s="69"/>
      <c r="P157" s="232">
        <f t="shared" si="14"/>
        <v>0.16380655226209048</v>
      </c>
      <c r="Q157" s="231">
        <f t="shared" si="14"/>
        <v>0</v>
      </c>
      <c r="R157" s="78">
        <f t="shared" si="14"/>
        <v>7.4882995319812795E-2</v>
      </c>
      <c r="S157" s="78">
        <f t="shared" si="14"/>
        <v>3.7441497659906398E-2</v>
      </c>
      <c r="T157" s="78">
        <f t="shared" si="14"/>
        <v>4.5761830473218926E-2</v>
      </c>
      <c r="U157" s="78">
        <f t="shared" si="14"/>
        <v>0.1357254290171607</v>
      </c>
      <c r="V157" s="78">
        <f t="shared" si="13"/>
        <v>1.6640665626625067E-2</v>
      </c>
      <c r="W157" s="78">
        <f t="shared" si="13"/>
        <v>6.188247529901196E-2</v>
      </c>
      <c r="X157" s="78">
        <f t="shared" si="13"/>
        <v>0.11648465938637545</v>
      </c>
      <c r="Y157" s="78">
        <f t="shared" si="13"/>
        <v>8.3723348933957373E-2</v>
      </c>
      <c r="Z157" s="78">
        <f t="shared" si="13"/>
        <v>0.13156526261050441</v>
      </c>
      <c r="AA157" s="78">
        <f t="shared" si="13"/>
        <v>0.13208528341133646</v>
      </c>
    </row>
    <row r="158" spans="1:27" x14ac:dyDescent="0.3">
      <c r="A158" s="116">
        <v>37622</v>
      </c>
      <c r="B158" s="77">
        <f t="shared" si="12"/>
        <v>188000</v>
      </c>
      <c r="C158" s="230">
        <v>31300</v>
      </c>
      <c r="D158" s="231"/>
      <c r="E158" s="4">
        <v>14100</v>
      </c>
      <c r="F158" s="4">
        <v>6700</v>
      </c>
      <c r="G158" s="4">
        <v>8500</v>
      </c>
      <c r="H158" s="4">
        <v>25000</v>
      </c>
      <c r="I158" s="4">
        <v>3200</v>
      </c>
      <c r="J158" s="4">
        <v>11300</v>
      </c>
      <c r="K158" s="4">
        <v>21900</v>
      </c>
      <c r="L158" s="4">
        <v>15800</v>
      </c>
      <c r="M158" s="4">
        <v>25500</v>
      </c>
      <c r="N158" s="9">
        <v>24700</v>
      </c>
      <c r="O158" s="69"/>
      <c r="P158" s="232">
        <f t="shared" si="14"/>
        <v>0.16648936170212766</v>
      </c>
      <c r="Q158" s="231">
        <f t="shared" si="14"/>
        <v>0</v>
      </c>
      <c r="R158" s="78">
        <f t="shared" si="14"/>
        <v>7.4999999999999997E-2</v>
      </c>
      <c r="S158" s="78">
        <f t="shared" si="14"/>
        <v>3.5638297872340428E-2</v>
      </c>
      <c r="T158" s="78">
        <f t="shared" si="14"/>
        <v>4.5212765957446811E-2</v>
      </c>
      <c r="U158" s="78">
        <f t="shared" si="14"/>
        <v>0.13297872340425532</v>
      </c>
      <c r="V158" s="78">
        <f t="shared" si="13"/>
        <v>1.7021276595744681E-2</v>
      </c>
      <c r="W158" s="78">
        <f t="shared" si="13"/>
        <v>6.0106382978723401E-2</v>
      </c>
      <c r="X158" s="78">
        <f t="shared" si="13"/>
        <v>0.11648936170212766</v>
      </c>
      <c r="Y158" s="78">
        <f t="shared" si="13"/>
        <v>8.4042553191489358E-2</v>
      </c>
      <c r="Z158" s="78">
        <f t="shared" si="13"/>
        <v>0.13563829787234041</v>
      </c>
      <c r="AA158" s="78">
        <f t="shared" si="13"/>
        <v>0.13138297872340426</v>
      </c>
    </row>
    <row r="159" spans="1:27" x14ac:dyDescent="0.3">
      <c r="A159" s="116">
        <v>37653</v>
      </c>
      <c r="B159" s="77">
        <f t="shared" si="12"/>
        <v>188500</v>
      </c>
      <c r="C159" s="230">
        <v>31300</v>
      </c>
      <c r="D159" s="231"/>
      <c r="E159" s="4">
        <v>13800</v>
      </c>
      <c r="F159" s="4">
        <v>6700</v>
      </c>
      <c r="G159" s="4">
        <v>8600</v>
      </c>
      <c r="H159" s="4">
        <v>24900</v>
      </c>
      <c r="I159" s="4">
        <v>3100</v>
      </c>
      <c r="J159" s="4">
        <v>11200</v>
      </c>
      <c r="K159" s="4">
        <v>22000</v>
      </c>
      <c r="L159" s="4">
        <v>16000</v>
      </c>
      <c r="M159" s="4">
        <v>25600</v>
      </c>
      <c r="N159" s="9">
        <v>25300</v>
      </c>
      <c r="O159" s="69"/>
      <c r="P159" s="232">
        <f>C159/$B159</f>
        <v>0.16604774535809019</v>
      </c>
      <c r="Q159" s="231">
        <f t="shared" si="14"/>
        <v>0</v>
      </c>
      <c r="R159" s="78">
        <f t="shared" si="14"/>
        <v>7.3209549071618044E-2</v>
      </c>
      <c r="S159" s="78">
        <f t="shared" si="14"/>
        <v>3.5543766578249335E-2</v>
      </c>
      <c r="T159" s="78">
        <f t="shared" si="14"/>
        <v>4.5623342175066313E-2</v>
      </c>
      <c r="U159" s="78">
        <f t="shared" si="14"/>
        <v>0.13209549071618037</v>
      </c>
      <c r="V159" s="78">
        <f t="shared" si="13"/>
        <v>1.6445623342175066E-2</v>
      </c>
      <c r="W159" s="78">
        <f t="shared" si="13"/>
        <v>5.9416445623342175E-2</v>
      </c>
      <c r="X159" s="78">
        <f t="shared" si="13"/>
        <v>0.11671087533156499</v>
      </c>
      <c r="Y159" s="78">
        <f t="shared" si="13"/>
        <v>8.4880636604774531E-2</v>
      </c>
      <c r="Z159" s="78">
        <f t="shared" si="13"/>
        <v>0.13580901856763924</v>
      </c>
      <c r="AA159" s="78">
        <f t="shared" si="13"/>
        <v>0.13421750663129972</v>
      </c>
    </row>
    <row r="160" spans="1:27" x14ac:dyDescent="0.3">
      <c r="A160" s="116">
        <v>37681</v>
      </c>
      <c r="B160" s="77">
        <f t="shared" si="12"/>
        <v>189500</v>
      </c>
      <c r="C160" s="230">
        <v>31300</v>
      </c>
      <c r="D160" s="231"/>
      <c r="E160" s="4">
        <v>13800</v>
      </c>
      <c r="F160" s="4">
        <v>6700</v>
      </c>
      <c r="G160" s="4">
        <v>8600</v>
      </c>
      <c r="H160" s="4">
        <v>25000</v>
      </c>
      <c r="I160" s="4">
        <v>3100</v>
      </c>
      <c r="J160" s="4">
        <v>11200</v>
      </c>
      <c r="K160" s="4">
        <v>22100</v>
      </c>
      <c r="L160" s="4">
        <v>16300</v>
      </c>
      <c r="M160" s="4">
        <v>25900.000000000004</v>
      </c>
      <c r="N160" s="9">
        <v>25500</v>
      </c>
      <c r="O160" s="69"/>
      <c r="P160" s="232">
        <f t="shared" ref="P160:U176" si="15">C160/$B160</f>
        <v>0.16517150395778363</v>
      </c>
      <c r="Q160" s="231">
        <f t="shared" si="14"/>
        <v>0</v>
      </c>
      <c r="R160" s="78">
        <f t="shared" si="14"/>
        <v>7.282321899736148E-2</v>
      </c>
      <c r="S160" s="78">
        <f t="shared" si="14"/>
        <v>3.5356200527704489E-2</v>
      </c>
      <c r="T160" s="78">
        <f t="shared" si="14"/>
        <v>4.5382585751978892E-2</v>
      </c>
      <c r="U160" s="78">
        <f t="shared" si="14"/>
        <v>0.13192612137203166</v>
      </c>
      <c r="V160" s="78">
        <f t="shared" si="13"/>
        <v>1.6358839050131926E-2</v>
      </c>
      <c r="W160" s="78">
        <f t="shared" si="13"/>
        <v>5.9102902374670183E-2</v>
      </c>
      <c r="X160" s="78">
        <f t="shared" si="13"/>
        <v>0.11662269129287599</v>
      </c>
      <c r="Y160" s="78">
        <f t="shared" si="13"/>
        <v>8.6015831134564638E-2</v>
      </c>
      <c r="Z160" s="78">
        <f t="shared" si="13"/>
        <v>0.13667546174142481</v>
      </c>
      <c r="AA160" s="78">
        <f t="shared" si="13"/>
        <v>0.13456464379947231</v>
      </c>
    </row>
    <row r="161" spans="1:27" x14ac:dyDescent="0.3">
      <c r="A161" s="116">
        <v>37712</v>
      </c>
      <c r="B161" s="77">
        <f t="shared" si="12"/>
        <v>189300</v>
      </c>
      <c r="C161" s="230">
        <v>31000</v>
      </c>
      <c r="D161" s="231"/>
      <c r="E161" s="4">
        <v>13900</v>
      </c>
      <c r="F161" s="4">
        <v>7000</v>
      </c>
      <c r="G161" s="4">
        <v>8600</v>
      </c>
      <c r="H161" s="4">
        <v>25100</v>
      </c>
      <c r="I161" s="4">
        <v>3100</v>
      </c>
      <c r="J161" s="4">
        <v>11100</v>
      </c>
      <c r="K161" s="4">
        <v>22100</v>
      </c>
      <c r="L161" s="4">
        <v>17000</v>
      </c>
      <c r="M161" s="4">
        <v>24800</v>
      </c>
      <c r="N161" s="9">
        <v>25600</v>
      </c>
      <c r="O161" s="69"/>
      <c r="P161" s="232">
        <f t="shared" si="15"/>
        <v>0.16376122556788167</v>
      </c>
      <c r="Q161" s="231">
        <f t="shared" si="14"/>
        <v>0</v>
      </c>
      <c r="R161" s="78">
        <f t="shared" si="14"/>
        <v>7.3428420496566296E-2</v>
      </c>
      <c r="S161" s="78">
        <f t="shared" si="14"/>
        <v>3.6978341257263604E-2</v>
      </c>
      <c r="T161" s="78">
        <f t="shared" si="14"/>
        <v>4.5430533544638142E-2</v>
      </c>
      <c r="U161" s="78">
        <f t="shared" si="14"/>
        <v>0.13259376650818805</v>
      </c>
      <c r="V161" s="78">
        <f t="shared" si="13"/>
        <v>1.6376122556788168E-2</v>
      </c>
      <c r="W161" s="78">
        <f t="shared" si="13"/>
        <v>5.8637083993660855E-2</v>
      </c>
      <c r="X161" s="78">
        <f t="shared" si="13"/>
        <v>0.1167459059693608</v>
      </c>
      <c r="Y161" s="78">
        <f t="shared" si="13"/>
        <v>8.980454305335446E-2</v>
      </c>
      <c r="Z161" s="78">
        <f t="shared" si="13"/>
        <v>0.13100898045430534</v>
      </c>
      <c r="AA161" s="78">
        <f t="shared" si="13"/>
        <v>0.13523507659799261</v>
      </c>
    </row>
    <row r="162" spans="1:27" x14ac:dyDescent="0.3">
      <c r="A162" s="116">
        <v>37742</v>
      </c>
      <c r="B162" s="77">
        <f t="shared" si="12"/>
        <v>189600</v>
      </c>
      <c r="C162" s="230">
        <v>31300</v>
      </c>
      <c r="D162" s="231"/>
      <c r="E162" s="4">
        <v>14200</v>
      </c>
      <c r="F162" s="4">
        <v>7000</v>
      </c>
      <c r="G162" s="4">
        <v>8600</v>
      </c>
      <c r="H162" s="4">
        <v>25000</v>
      </c>
      <c r="I162" s="4">
        <v>3200</v>
      </c>
      <c r="J162" s="4">
        <v>11100</v>
      </c>
      <c r="K162" s="4">
        <v>22200</v>
      </c>
      <c r="L162" s="4">
        <v>17300</v>
      </c>
      <c r="M162" s="4">
        <v>24900</v>
      </c>
      <c r="N162" s="9">
        <v>24800</v>
      </c>
      <c r="O162" s="69"/>
      <c r="P162" s="232">
        <f t="shared" si="15"/>
        <v>0.16508438818565402</v>
      </c>
      <c r="Q162" s="231">
        <f t="shared" si="14"/>
        <v>0</v>
      </c>
      <c r="R162" s="78">
        <f t="shared" si="14"/>
        <v>7.4894514767932491E-2</v>
      </c>
      <c r="S162" s="78">
        <f t="shared" si="14"/>
        <v>3.6919831223628692E-2</v>
      </c>
      <c r="T162" s="78">
        <f t="shared" si="14"/>
        <v>4.5358649789029537E-2</v>
      </c>
      <c r="U162" s="78">
        <f t="shared" si="14"/>
        <v>0.13185654008438819</v>
      </c>
      <c r="V162" s="78">
        <f t="shared" si="13"/>
        <v>1.6877637130801686E-2</v>
      </c>
      <c r="W162" s="78">
        <f t="shared" si="13"/>
        <v>5.8544303797468354E-2</v>
      </c>
      <c r="X162" s="78">
        <f t="shared" si="13"/>
        <v>0.11708860759493671</v>
      </c>
      <c r="Y162" s="78">
        <f t="shared" si="13"/>
        <v>9.124472573839662E-2</v>
      </c>
      <c r="Z162" s="78">
        <f t="shared" si="13"/>
        <v>0.13132911392405064</v>
      </c>
      <c r="AA162" s="78">
        <f t="shared" si="13"/>
        <v>0.13080168776371309</v>
      </c>
    </row>
    <row r="163" spans="1:27" x14ac:dyDescent="0.3">
      <c r="A163" s="116">
        <v>37773</v>
      </c>
      <c r="B163" s="77">
        <f t="shared" si="12"/>
        <v>190500</v>
      </c>
      <c r="C163" s="230">
        <v>31700</v>
      </c>
      <c r="D163" s="231"/>
      <c r="E163" s="4">
        <v>14100</v>
      </c>
      <c r="F163" s="4">
        <v>7100</v>
      </c>
      <c r="G163" s="4">
        <v>8700</v>
      </c>
      <c r="H163" s="4">
        <v>24800</v>
      </c>
      <c r="I163" s="4">
        <v>3100</v>
      </c>
      <c r="J163" s="4">
        <v>11200</v>
      </c>
      <c r="K163" s="4">
        <v>22200</v>
      </c>
      <c r="L163" s="4">
        <v>17300</v>
      </c>
      <c r="M163" s="4">
        <v>25300</v>
      </c>
      <c r="N163" s="9">
        <v>25000</v>
      </c>
      <c r="O163" s="69"/>
      <c r="P163" s="232">
        <f t="shared" si="15"/>
        <v>0.16640419947506563</v>
      </c>
      <c r="Q163" s="231">
        <f t="shared" si="14"/>
        <v>0</v>
      </c>
      <c r="R163" s="78">
        <f t="shared" si="14"/>
        <v>7.4015748031496062E-2</v>
      </c>
      <c r="S163" s="78">
        <f t="shared" si="14"/>
        <v>3.7270341207349081E-2</v>
      </c>
      <c r="T163" s="78">
        <f t="shared" si="14"/>
        <v>4.5669291338582677E-2</v>
      </c>
      <c r="U163" s="78">
        <f t="shared" si="14"/>
        <v>0.13018372703412073</v>
      </c>
      <c r="V163" s="78">
        <f t="shared" si="13"/>
        <v>1.6272965879265092E-2</v>
      </c>
      <c r="W163" s="78">
        <f t="shared" si="13"/>
        <v>5.879265091863517E-2</v>
      </c>
      <c r="X163" s="78">
        <f t="shared" si="13"/>
        <v>0.11653543307086614</v>
      </c>
      <c r="Y163" s="78">
        <f t="shared" si="13"/>
        <v>9.0813648293963253E-2</v>
      </c>
      <c r="Z163" s="78">
        <f t="shared" si="13"/>
        <v>0.13280839895013125</v>
      </c>
      <c r="AA163" s="78">
        <f t="shared" si="13"/>
        <v>0.13123359580052493</v>
      </c>
    </row>
    <row r="164" spans="1:27" x14ac:dyDescent="0.3">
      <c r="A164" s="116">
        <v>37803</v>
      </c>
      <c r="B164" s="77">
        <f t="shared" si="12"/>
        <v>188600</v>
      </c>
      <c r="C164" s="230">
        <v>31500</v>
      </c>
      <c r="D164" s="231"/>
      <c r="E164" s="4">
        <v>13500</v>
      </c>
      <c r="F164" s="4">
        <v>7100</v>
      </c>
      <c r="G164" s="4">
        <v>8400</v>
      </c>
      <c r="H164" s="4">
        <v>24700</v>
      </c>
      <c r="I164" s="4">
        <v>3000</v>
      </c>
      <c r="J164" s="4">
        <v>11200</v>
      </c>
      <c r="K164" s="4">
        <v>22200</v>
      </c>
      <c r="L164" s="4">
        <v>17200</v>
      </c>
      <c r="M164" s="4">
        <v>25200</v>
      </c>
      <c r="N164" s="9">
        <v>24600</v>
      </c>
      <c r="O164" s="69"/>
      <c r="P164" s="232">
        <f t="shared" si="15"/>
        <v>0.16702014846235419</v>
      </c>
      <c r="Q164" s="231">
        <f t="shared" si="14"/>
        <v>0</v>
      </c>
      <c r="R164" s="78">
        <f t="shared" si="14"/>
        <v>7.1580063626723228E-2</v>
      </c>
      <c r="S164" s="78">
        <f t="shared" si="14"/>
        <v>3.7645811240721104E-2</v>
      </c>
      <c r="T164" s="78">
        <f t="shared" si="14"/>
        <v>4.4538706256627786E-2</v>
      </c>
      <c r="U164" s="78">
        <f t="shared" si="14"/>
        <v>0.13096500530222693</v>
      </c>
      <c r="V164" s="78">
        <f t="shared" si="13"/>
        <v>1.5906680805938492E-2</v>
      </c>
      <c r="W164" s="78">
        <f t="shared" si="13"/>
        <v>5.9384941675503712E-2</v>
      </c>
      <c r="X164" s="78">
        <f t="shared" si="13"/>
        <v>0.11770943796394485</v>
      </c>
      <c r="Y164" s="78">
        <f t="shared" si="13"/>
        <v>9.1198303287380697E-2</v>
      </c>
      <c r="Z164" s="78">
        <f t="shared" si="13"/>
        <v>0.13361611876988336</v>
      </c>
      <c r="AA164" s="78">
        <f t="shared" si="13"/>
        <v>0.13043478260869565</v>
      </c>
    </row>
    <row r="165" spans="1:27" x14ac:dyDescent="0.3">
      <c r="A165" s="116">
        <v>37834</v>
      </c>
      <c r="B165" s="77">
        <f t="shared" si="12"/>
        <v>189900</v>
      </c>
      <c r="C165" s="230">
        <v>31800</v>
      </c>
      <c r="D165" s="231"/>
      <c r="E165" s="4">
        <v>13500</v>
      </c>
      <c r="F165" s="4">
        <v>7100</v>
      </c>
      <c r="G165" s="4">
        <v>8300</v>
      </c>
      <c r="H165" s="4">
        <v>24700</v>
      </c>
      <c r="I165" s="4">
        <v>3100</v>
      </c>
      <c r="J165" s="4">
        <v>11200</v>
      </c>
      <c r="K165" s="4">
        <v>22200</v>
      </c>
      <c r="L165" s="4">
        <v>17300</v>
      </c>
      <c r="M165" s="4">
        <v>25500</v>
      </c>
      <c r="N165" s="9">
        <v>25200</v>
      </c>
      <c r="O165" s="69"/>
      <c r="P165" s="232">
        <f t="shared" si="15"/>
        <v>0.16745655608214849</v>
      </c>
      <c r="Q165" s="231">
        <f t="shared" si="14"/>
        <v>0</v>
      </c>
      <c r="R165" s="78">
        <f t="shared" si="14"/>
        <v>7.1090047393364927E-2</v>
      </c>
      <c r="S165" s="78">
        <f t="shared" si="14"/>
        <v>3.7388098999473408E-2</v>
      </c>
      <c r="T165" s="78">
        <f t="shared" si="14"/>
        <v>4.3707214323328067E-2</v>
      </c>
      <c r="U165" s="78">
        <f t="shared" si="14"/>
        <v>0.13006845708267509</v>
      </c>
      <c r="V165" s="78">
        <f t="shared" si="13"/>
        <v>1.6324381253291206E-2</v>
      </c>
      <c r="W165" s="78">
        <f t="shared" si="13"/>
        <v>5.897840968931016E-2</v>
      </c>
      <c r="X165" s="78">
        <f t="shared" si="13"/>
        <v>0.11690363349131122</v>
      </c>
      <c r="Y165" s="78">
        <f t="shared" si="13"/>
        <v>9.1100579252238023E-2</v>
      </c>
      <c r="Z165" s="78">
        <f t="shared" si="13"/>
        <v>0.13428120063191154</v>
      </c>
      <c r="AA165" s="78">
        <f t="shared" si="13"/>
        <v>0.13270142180094788</v>
      </c>
    </row>
    <row r="166" spans="1:27" x14ac:dyDescent="0.3">
      <c r="A166" s="116">
        <v>37865</v>
      </c>
      <c r="B166" s="77">
        <f t="shared" si="12"/>
        <v>190500</v>
      </c>
      <c r="C166" s="230">
        <v>32200</v>
      </c>
      <c r="D166" s="231"/>
      <c r="E166" s="4">
        <v>13500</v>
      </c>
      <c r="F166" s="4">
        <v>7100</v>
      </c>
      <c r="G166" s="4">
        <v>8300</v>
      </c>
      <c r="H166" s="4">
        <v>24500</v>
      </c>
      <c r="I166" s="4">
        <v>3200</v>
      </c>
      <c r="J166" s="4">
        <v>11300</v>
      </c>
      <c r="K166" s="4">
        <v>22300</v>
      </c>
      <c r="L166" s="4">
        <v>16900</v>
      </c>
      <c r="M166" s="4">
        <v>25600</v>
      </c>
      <c r="N166" s="9">
        <v>25600</v>
      </c>
      <c r="O166" s="69"/>
      <c r="P166" s="232">
        <f t="shared" si="15"/>
        <v>0.16902887139107611</v>
      </c>
      <c r="Q166" s="231">
        <f t="shared" si="14"/>
        <v>0</v>
      </c>
      <c r="R166" s="78">
        <f t="shared" si="14"/>
        <v>7.0866141732283464E-2</v>
      </c>
      <c r="S166" s="78">
        <f t="shared" si="14"/>
        <v>3.7270341207349081E-2</v>
      </c>
      <c r="T166" s="78">
        <f t="shared" si="14"/>
        <v>4.3569553805774278E-2</v>
      </c>
      <c r="U166" s="78">
        <f t="shared" si="14"/>
        <v>0.12860892388451445</v>
      </c>
      <c r="V166" s="78">
        <f t="shared" si="13"/>
        <v>1.6797900262467191E-2</v>
      </c>
      <c r="W166" s="78">
        <f t="shared" si="13"/>
        <v>5.931758530183727E-2</v>
      </c>
      <c r="X166" s="78">
        <f t="shared" si="13"/>
        <v>0.11706036745406824</v>
      </c>
      <c r="Y166" s="78">
        <f t="shared" si="13"/>
        <v>8.8713910761154854E-2</v>
      </c>
      <c r="Z166" s="78">
        <f t="shared" si="13"/>
        <v>0.13438320209973753</v>
      </c>
      <c r="AA166" s="78">
        <f t="shared" si="13"/>
        <v>0.13438320209973753</v>
      </c>
    </row>
    <row r="167" spans="1:27" x14ac:dyDescent="0.3">
      <c r="A167" s="116">
        <v>37895</v>
      </c>
      <c r="B167" s="77">
        <f t="shared" si="12"/>
        <v>190200</v>
      </c>
      <c r="C167" s="230">
        <v>31400</v>
      </c>
      <c r="D167" s="231"/>
      <c r="E167" s="4">
        <v>13900</v>
      </c>
      <c r="F167" s="4">
        <v>7000</v>
      </c>
      <c r="G167" s="4">
        <v>8100</v>
      </c>
      <c r="H167" s="4">
        <v>24800</v>
      </c>
      <c r="I167" s="4">
        <v>3400</v>
      </c>
      <c r="J167" s="4">
        <v>11000</v>
      </c>
      <c r="K167" s="4">
        <v>22700</v>
      </c>
      <c r="L167" s="4">
        <v>16400</v>
      </c>
      <c r="M167" s="4">
        <v>25600</v>
      </c>
      <c r="N167" s="9">
        <v>25900</v>
      </c>
      <c r="O167" s="69"/>
      <c r="P167" s="232">
        <f t="shared" si="15"/>
        <v>0.16508937960042061</v>
      </c>
      <c r="Q167" s="231">
        <f t="shared" si="15"/>
        <v>0</v>
      </c>
      <c r="R167" s="78">
        <f t="shared" si="15"/>
        <v>7.3080967402733968E-2</v>
      </c>
      <c r="S167" s="78">
        <f t="shared" si="15"/>
        <v>3.6803364879074658E-2</v>
      </c>
      <c r="T167" s="78">
        <f t="shared" si="15"/>
        <v>4.2586750788643532E-2</v>
      </c>
      <c r="U167" s="78">
        <f t="shared" si="15"/>
        <v>0.13038906414300735</v>
      </c>
      <c r="V167" s="78">
        <f t="shared" si="13"/>
        <v>1.7875920084121977E-2</v>
      </c>
      <c r="W167" s="78">
        <f t="shared" si="13"/>
        <v>5.783385909568875E-2</v>
      </c>
      <c r="X167" s="78">
        <f t="shared" si="13"/>
        <v>0.11934805467928496</v>
      </c>
      <c r="Y167" s="78">
        <f t="shared" si="13"/>
        <v>8.6225026288117776E-2</v>
      </c>
      <c r="Z167" s="78">
        <f t="shared" si="13"/>
        <v>0.13459516298633017</v>
      </c>
      <c r="AA167" s="78">
        <f t="shared" si="13"/>
        <v>0.13617245005257625</v>
      </c>
    </row>
    <row r="168" spans="1:27" x14ac:dyDescent="0.3">
      <c r="A168" s="116">
        <v>37926</v>
      </c>
      <c r="B168" s="77">
        <f t="shared" si="12"/>
        <v>190500</v>
      </c>
      <c r="C168" s="230">
        <v>31300</v>
      </c>
      <c r="D168" s="231"/>
      <c r="E168" s="4">
        <v>13700</v>
      </c>
      <c r="F168" s="4">
        <v>7100</v>
      </c>
      <c r="G168" s="4">
        <v>8100</v>
      </c>
      <c r="H168" s="4">
        <v>25100</v>
      </c>
      <c r="I168" s="4">
        <v>3400</v>
      </c>
      <c r="J168" s="4">
        <v>11100</v>
      </c>
      <c r="K168" s="4">
        <v>22700</v>
      </c>
      <c r="L168" s="4">
        <v>16300</v>
      </c>
      <c r="M168" s="4">
        <v>25800</v>
      </c>
      <c r="N168" s="9">
        <v>25900</v>
      </c>
      <c r="O168" s="69"/>
      <c r="P168" s="232">
        <f t="shared" si="15"/>
        <v>0.16430446194225723</v>
      </c>
      <c r="Q168" s="231">
        <f t="shared" si="15"/>
        <v>0</v>
      </c>
      <c r="R168" s="78">
        <f t="shared" si="15"/>
        <v>7.1916010498687663E-2</v>
      </c>
      <c r="S168" s="78">
        <f t="shared" si="15"/>
        <v>3.7270341207349081E-2</v>
      </c>
      <c r="T168" s="78">
        <f t="shared" si="15"/>
        <v>4.2519685039370078E-2</v>
      </c>
      <c r="U168" s="78">
        <f t="shared" si="15"/>
        <v>0.13175853018372705</v>
      </c>
      <c r="V168" s="78">
        <f t="shared" si="13"/>
        <v>1.7847769028871391E-2</v>
      </c>
      <c r="W168" s="78">
        <f t="shared" si="13"/>
        <v>5.826771653543307E-2</v>
      </c>
      <c r="X168" s="78">
        <f t="shared" si="13"/>
        <v>0.11916010498687664</v>
      </c>
      <c r="Y168" s="78">
        <f t="shared" si="13"/>
        <v>8.5564304461942256E-2</v>
      </c>
      <c r="Z168" s="78">
        <f t="shared" si="13"/>
        <v>0.13543307086614173</v>
      </c>
      <c r="AA168" s="78">
        <f t="shared" si="13"/>
        <v>0.13595800524934384</v>
      </c>
    </row>
    <row r="169" spans="1:27" x14ac:dyDescent="0.3">
      <c r="A169" s="116">
        <v>37956</v>
      </c>
      <c r="B169" s="77">
        <f t="shared" si="12"/>
        <v>191700</v>
      </c>
      <c r="C169" s="230">
        <v>31200</v>
      </c>
      <c r="D169" s="231"/>
      <c r="E169" s="4">
        <v>13600</v>
      </c>
      <c r="F169" s="4">
        <v>7000</v>
      </c>
      <c r="G169" s="4">
        <v>8100</v>
      </c>
      <c r="H169" s="4">
        <v>25500</v>
      </c>
      <c r="I169" s="4">
        <v>3400</v>
      </c>
      <c r="J169" s="4">
        <v>11200</v>
      </c>
      <c r="K169" s="4">
        <v>22800</v>
      </c>
      <c r="L169" s="4">
        <v>17100</v>
      </c>
      <c r="M169" s="4">
        <v>25900.000000000004</v>
      </c>
      <c r="N169" s="9">
        <v>25900</v>
      </c>
      <c r="O169" s="69"/>
      <c r="P169" s="232">
        <f t="shared" si="15"/>
        <v>0.16275430359937401</v>
      </c>
      <c r="Q169" s="231">
        <f t="shared" si="15"/>
        <v>0</v>
      </c>
      <c r="R169" s="78">
        <f t="shared" si="15"/>
        <v>7.0944183620239964E-2</v>
      </c>
      <c r="S169" s="78">
        <f t="shared" si="15"/>
        <v>3.6515388628064686E-2</v>
      </c>
      <c r="T169" s="78">
        <f t="shared" si="15"/>
        <v>4.2253521126760563E-2</v>
      </c>
      <c r="U169" s="78">
        <f t="shared" si="15"/>
        <v>0.13302034428794993</v>
      </c>
      <c r="V169" s="78">
        <f t="shared" si="13"/>
        <v>1.7736045905059991E-2</v>
      </c>
      <c r="W169" s="78">
        <f t="shared" si="13"/>
        <v>5.8424621804903494E-2</v>
      </c>
      <c r="X169" s="78">
        <f t="shared" si="13"/>
        <v>0.1189358372456964</v>
      </c>
      <c r="Y169" s="78">
        <f t="shared" si="13"/>
        <v>8.9201877934272297E-2</v>
      </c>
      <c r="Z169" s="78">
        <f t="shared" si="13"/>
        <v>0.13510693792383935</v>
      </c>
      <c r="AA169" s="78">
        <f t="shared" si="13"/>
        <v>0.13510693792383932</v>
      </c>
    </row>
    <row r="170" spans="1:27" x14ac:dyDescent="0.3">
      <c r="A170" s="116">
        <v>37987</v>
      </c>
      <c r="B170" s="77">
        <f t="shared" si="12"/>
        <v>184800</v>
      </c>
      <c r="C170" s="230">
        <v>29100</v>
      </c>
      <c r="D170" s="231"/>
      <c r="E170" s="4">
        <v>13000</v>
      </c>
      <c r="F170" s="4">
        <v>6800</v>
      </c>
      <c r="G170" s="4">
        <v>8200</v>
      </c>
      <c r="H170" s="4">
        <v>24000</v>
      </c>
      <c r="I170" s="4">
        <v>3400</v>
      </c>
      <c r="J170" s="4">
        <v>11200</v>
      </c>
      <c r="K170" s="4">
        <v>22600</v>
      </c>
      <c r="L170" s="4">
        <v>16500</v>
      </c>
      <c r="M170" s="4">
        <v>25200</v>
      </c>
      <c r="N170" s="9">
        <v>24800</v>
      </c>
      <c r="O170" s="69"/>
      <c r="P170" s="232">
        <f t="shared" si="15"/>
        <v>0.15746753246753248</v>
      </c>
      <c r="Q170" s="231">
        <f t="shared" si="15"/>
        <v>0</v>
      </c>
      <c r="R170" s="78">
        <f t="shared" si="15"/>
        <v>7.0346320346320351E-2</v>
      </c>
      <c r="S170" s="78">
        <f t="shared" si="15"/>
        <v>3.67965367965368E-2</v>
      </c>
      <c r="T170" s="78">
        <f t="shared" si="15"/>
        <v>4.4372294372294376E-2</v>
      </c>
      <c r="U170" s="78">
        <f t="shared" si="15"/>
        <v>0.12987012987012986</v>
      </c>
      <c r="V170" s="78">
        <f t="shared" si="13"/>
        <v>1.83982683982684E-2</v>
      </c>
      <c r="W170" s="78">
        <f t="shared" si="13"/>
        <v>6.0606060606060608E-2</v>
      </c>
      <c r="X170" s="78">
        <f t="shared" si="13"/>
        <v>0.12229437229437229</v>
      </c>
      <c r="Y170" s="78">
        <f t="shared" si="13"/>
        <v>8.9285714285714288E-2</v>
      </c>
      <c r="Z170" s="78">
        <f t="shared" si="13"/>
        <v>0.13636363636363635</v>
      </c>
      <c r="AA170" s="78">
        <f t="shared" si="13"/>
        <v>0.13419913419913421</v>
      </c>
    </row>
    <row r="171" spans="1:27" x14ac:dyDescent="0.3">
      <c r="A171" s="116">
        <v>38018</v>
      </c>
      <c r="B171" s="77">
        <f t="shared" si="12"/>
        <v>186400</v>
      </c>
      <c r="C171" s="230">
        <v>29200</v>
      </c>
      <c r="D171" s="231"/>
      <c r="E171" s="4">
        <v>13000</v>
      </c>
      <c r="F171" s="4">
        <v>6700</v>
      </c>
      <c r="G171" s="4">
        <v>8200</v>
      </c>
      <c r="H171" s="4">
        <v>24000</v>
      </c>
      <c r="I171" s="4">
        <v>3500</v>
      </c>
      <c r="J171" s="4">
        <v>11200</v>
      </c>
      <c r="K171" s="4">
        <v>22900</v>
      </c>
      <c r="L171" s="4">
        <v>17100</v>
      </c>
      <c r="M171" s="4">
        <v>25200</v>
      </c>
      <c r="N171" s="9">
        <v>25400</v>
      </c>
      <c r="O171" s="69"/>
      <c r="P171" s="232">
        <f t="shared" si="15"/>
        <v>0.15665236051502146</v>
      </c>
      <c r="Q171" s="231">
        <f t="shared" si="15"/>
        <v>0</v>
      </c>
      <c r="R171" s="78">
        <f t="shared" si="15"/>
        <v>6.974248927038626E-2</v>
      </c>
      <c r="S171" s="78">
        <f t="shared" si="15"/>
        <v>3.5944206008583689E-2</v>
      </c>
      <c r="T171" s="78">
        <f t="shared" si="15"/>
        <v>4.3991416309012876E-2</v>
      </c>
      <c r="U171" s="78">
        <f t="shared" si="15"/>
        <v>0.12875536480686695</v>
      </c>
      <c r="V171" s="78">
        <f t="shared" si="13"/>
        <v>1.8776824034334765E-2</v>
      </c>
      <c r="W171" s="78">
        <f>J171/$B171</f>
        <v>6.0085836909871244E-2</v>
      </c>
      <c r="X171" s="78">
        <f t="shared" si="13"/>
        <v>0.12285407725321888</v>
      </c>
      <c r="Y171" s="78">
        <f t="shared" si="13"/>
        <v>9.1738197424892698E-2</v>
      </c>
      <c r="Z171" s="78">
        <f t="shared" si="13"/>
        <v>0.13519313304721031</v>
      </c>
      <c r="AA171" s="78">
        <f>N171/$B171</f>
        <v>0.13626609442060086</v>
      </c>
    </row>
    <row r="172" spans="1:27" x14ac:dyDescent="0.3">
      <c r="A172" s="116">
        <v>38047</v>
      </c>
      <c r="B172" s="77">
        <f t="shared" si="12"/>
        <v>188300</v>
      </c>
      <c r="C172" s="230">
        <v>29400</v>
      </c>
      <c r="D172" s="231"/>
      <c r="E172" s="4">
        <v>13200</v>
      </c>
      <c r="F172" s="4">
        <v>6700</v>
      </c>
      <c r="G172" s="4">
        <v>8300</v>
      </c>
      <c r="H172" s="4">
        <v>24300</v>
      </c>
      <c r="I172" s="4">
        <v>3400</v>
      </c>
      <c r="J172" s="4">
        <v>11100</v>
      </c>
      <c r="K172" s="4">
        <v>23100</v>
      </c>
      <c r="L172" s="4">
        <v>17400</v>
      </c>
      <c r="M172" s="4">
        <v>25900</v>
      </c>
      <c r="N172" s="9">
        <v>25500</v>
      </c>
      <c r="O172" s="69"/>
      <c r="P172" s="232">
        <f t="shared" si="15"/>
        <v>0.15613382899628253</v>
      </c>
      <c r="Q172" s="231">
        <f t="shared" si="15"/>
        <v>0</v>
      </c>
      <c r="R172" s="78">
        <f t="shared" si="15"/>
        <v>7.0100902814657459E-2</v>
      </c>
      <c r="S172" s="78">
        <f t="shared" si="15"/>
        <v>3.5581518852894317E-2</v>
      </c>
      <c r="T172" s="78">
        <f t="shared" si="15"/>
        <v>4.4078597981943704E-2</v>
      </c>
      <c r="U172" s="78">
        <f t="shared" si="15"/>
        <v>0.12904938927243759</v>
      </c>
      <c r="V172" s="78">
        <f t="shared" si="13"/>
        <v>1.8056293149229952E-2</v>
      </c>
      <c r="W172" s="78">
        <f t="shared" si="13"/>
        <v>5.8948486457780142E-2</v>
      </c>
      <c r="X172" s="78">
        <f t="shared" si="13"/>
        <v>0.12267657992565056</v>
      </c>
      <c r="Y172" s="78">
        <f t="shared" si="13"/>
        <v>9.2405735528412108E-2</v>
      </c>
      <c r="Z172" s="78">
        <f t="shared" si="13"/>
        <v>0.13754646840148699</v>
      </c>
      <c r="AA172" s="78">
        <f t="shared" si="13"/>
        <v>0.13542219861922464</v>
      </c>
    </row>
    <row r="173" spans="1:27" x14ac:dyDescent="0.3">
      <c r="A173" s="116">
        <v>38078</v>
      </c>
      <c r="B173" s="77">
        <f t="shared" si="12"/>
        <v>189400</v>
      </c>
      <c r="C173" s="230">
        <v>29400</v>
      </c>
      <c r="D173" s="231"/>
      <c r="E173" s="4">
        <v>13700</v>
      </c>
      <c r="F173" s="4">
        <v>6800</v>
      </c>
      <c r="G173" s="4">
        <v>8400</v>
      </c>
      <c r="H173" s="4">
        <v>24300</v>
      </c>
      <c r="I173" s="4">
        <v>3400</v>
      </c>
      <c r="J173" s="4">
        <v>11100</v>
      </c>
      <c r="K173" s="4">
        <v>23200</v>
      </c>
      <c r="L173" s="4">
        <v>18000</v>
      </c>
      <c r="M173" s="4">
        <v>25300</v>
      </c>
      <c r="N173" s="9">
        <v>25800</v>
      </c>
      <c r="O173" s="69"/>
      <c r="P173" s="232">
        <f t="shared" si="15"/>
        <v>0.15522703273495247</v>
      </c>
      <c r="Q173" s="231">
        <f t="shared" si="15"/>
        <v>0</v>
      </c>
      <c r="R173" s="78">
        <f t="shared" si="15"/>
        <v>7.2333685322069699E-2</v>
      </c>
      <c r="S173" s="78">
        <f t="shared" si="15"/>
        <v>3.5902851108764518E-2</v>
      </c>
      <c r="T173" s="78">
        <f t="shared" si="15"/>
        <v>4.4350580781414996E-2</v>
      </c>
      <c r="U173" s="78">
        <f t="shared" si="15"/>
        <v>0.12829989440337911</v>
      </c>
      <c r="V173" s="78">
        <f t="shared" si="13"/>
        <v>1.7951425554382259E-2</v>
      </c>
      <c r="W173" s="78">
        <f t="shared" si="13"/>
        <v>5.8606124604012669E-2</v>
      </c>
      <c r="X173" s="78">
        <f t="shared" si="13"/>
        <v>0.12249208025343189</v>
      </c>
      <c r="Y173" s="78">
        <f t="shared" si="13"/>
        <v>9.5036958817317843E-2</v>
      </c>
      <c r="Z173" s="78">
        <f t="shared" si="13"/>
        <v>0.13357972544878563</v>
      </c>
      <c r="AA173" s="78">
        <f t="shared" si="13"/>
        <v>0.13621964097148892</v>
      </c>
    </row>
    <row r="174" spans="1:27" x14ac:dyDescent="0.3">
      <c r="A174" s="116">
        <v>38108</v>
      </c>
      <c r="B174" s="77">
        <f t="shared" si="12"/>
        <v>190100</v>
      </c>
      <c r="C174" s="230">
        <v>29600</v>
      </c>
      <c r="D174" s="231"/>
      <c r="E174" s="4">
        <v>14000</v>
      </c>
      <c r="F174" s="4">
        <v>6800</v>
      </c>
      <c r="G174" s="4">
        <v>8300</v>
      </c>
      <c r="H174" s="4">
        <v>24200</v>
      </c>
      <c r="I174" s="4">
        <v>3400</v>
      </c>
      <c r="J174" s="4">
        <v>11100</v>
      </c>
      <c r="K174" s="4">
        <v>23400</v>
      </c>
      <c r="L174" s="4">
        <v>18000</v>
      </c>
      <c r="M174" s="4">
        <v>25400</v>
      </c>
      <c r="N174" s="9">
        <v>25900</v>
      </c>
      <c r="O174" s="69"/>
      <c r="P174" s="232">
        <f t="shared" si="15"/>
        <v>0.15570752235665439</v>
      </c>
      <c r="Q174" s="231">
        <f t="shared" si="15"/>
        <v>0</v>
      </c>
      <c r="R174" s="78">
        <f t="shared" si="15"/>
        <v>7.3645449763282481E-2</v>
      </c>
      <c r="S174" s="78">
        <f t="shared" si="15"/>
        <v>3.5770647027880062E-2</v>
      </c>
      <c r="T174" s="78">
        <f t="shared" si="15"/>
        <v>4.3661230931088903E-2</v>
      </c>
      <c r="U174" s="78">
        <f t="shared" si="15"/>
        <v>0.12730142030510258</v>
      </c>
      <c r="V174" s="78">
        <f t="shared" si="13"/>
        <v>1.7885323513940031E-2</v>
      </c>
      <c r="W174" s="78">
        <f t="shared" si="13"/>
        <v>5.8390320883745399E-2</v>
      </c>
      <c r="X174" s="78">
        <f t="shared" si="13"/>
        <v>0.12309310889005787</v>
      </c>
      <c r="Y174" s="78">
        <f t="shared" si="13"/>
        <v>9.4687006838506046E-2</v>
      </c>
      <c r="Z174" s="78">
        <f t="shared" si="13"/>
        <v>0.13361388742766964</v>
      </c>
      <c r="AA174" s="78">
        <f t="shared" si="13"/>
        <v>0.13624408206207259</v>
      </c>
    </row>
    <row r="175" spans="1:27" x14ac:dyDescent="0.3">
      <c r="A175" s="116">
        <v>38139</v>
      </c>
      <c r="B175" s="77">
        <f t="shared" si="12"/>
        <v>190700</v>
      </c>
      <c r="C175" s="230">
        <v>30200</v>
      </c>
      <c r="D175" s="231"/>
      <c r="E175" s="4">
        <v>14100</v>
      </c>
      <c r="F175" s="4">
        <v>6900</v>
      </c>
      <c r="G175" s="4">
        <v>8300</v>
      </c>
      <c r="H175" s="4">
        <v>24200</v>
      </c>
      <c r="I175" s="4">
        <v>3500</v>
      </c>
      <c r="J175" s="4">
        <v>11200</v>
      </c>
      <c r="K175" s="4">
        <v>23700</v>
      </c>
      <c r="L175" s="4">
        <v>17900</v>
      </c>
      <c r="M175" s="4">
        <v>25700</v>
      </c>
      <c r="N175" s="9">
        <v>25000</v>
      </c>
      <c r="O175" s="69"/>
      <c r="P175" s="232">
        <f t="shared" si="15"/>
        <v>0.15836392239119035</v>
      </c>
      <c r="Q175" s="231">
        <f t="shared" si="15"/>
        <v>0</v>
      </c>
      <c r="R175" s="78">
        <f t="shared" si="15"/>
        <v>7.3938122705820661E-2</v>
      </c>
      <c r="S175" s="78">
        <f t="shared" si="15"/>
        <v>3.6182485579444153E-2</v>
      </c>
      <c r="T175" s="78">
        <f t="shared" si="15"/>
        <v>4.3523859465128475E-2</v>
      </c>
      <c r="U175" s="78">
        <f t="shared" si="15"/>
        <v>0.12690089145254327</v>
      </c>
      <c r="V175" s="78">
        <f t="shared" si="13"/>
        <v>1.8353434714210803E-2</v>
      </c>
      <c r="W175" s="78">
        <f t="shared" si="13"/>
        <v>5.8730991085474568E-2</v>
      </c>
      <c r="X175" s="78">
        <f t="shared" si="13"/>
        <v>0.124278972207656</v>
      </c>
      <c r="Y175" s="78">
        <f t="shared" si="13"/>
        <v>9.386470896696382E-2</v>
      </c>
      <c r="Z175" s="78">
        <f t="shared" si="13"/>
        <v>0.13476664918720505</v>
      </c>
      <c r="AA175" s="78">
        <f t="shared" si="13"/>
        <v>0.13109596224436287</v>
      </c>
    </row>
    <row r="176" spans="1:27" x14ac:dyDescent="0.3">
      <c r="A176" s="116">
        <v>38169</v>
      </c>
      <c r="B176" s="77">
        <f t="shared" si="12"/>
        <v>188600</v>
      </c>
      <c r="C176" s="230">
        <v>29600</v>
      </c>
      <c r="D176" s="231"/>
      <c r="E176" s="4">
        <v>14000</v>
      </c>
      <c r="F176" s="4">
        <v>6700</v>
      </c>
      <c r="G176" s="4">
        <v>8300</v>
      </c>
      <c r="H176" s="4">
        <v>24000</v>
      </c>
      <c r="I176" s="4">
        <v>3500</v>
      </c>
      <c r="J176" s="4">
        <v>11200</v>
      </c>
      <c r="K176" s="4">
        <v>23800</v>
      </c>
      <c r="L176" s="4">
        <v>17500</v>
      </c>
      <c r="M176" s="4">
        <v>25200</v>
      </c>
      <c r="N176" s="9">
        <v>24800</v>
      </c>
      <c r="O176" s="69"/>
      <c r="P176" s="232">
        <f t="shared" si="15"/>
        <v>0.15694591728525981</v>
      </c>
      <c r="Q176" s="231">
        <f t="shared" si="15"/>
        <v>0</v>
      </c>
      <c r="R176" s="78">
        <f t="shared" si="15"/>
        <v>7.4231177094379638E-2</v>
      </c>
      <c r="S176" s="78">
        <f t="shared" si="15"/>
        <v>3.5524920466595972E-2</v>
      </c>
      <c r="T176" s="78">
        <f t="shared" si="15"/>
        <v>4.4008483563096501E-2</v>
      </c>
      <c r="U176" s="78">
        <f t="shared" si="15"/>
        <v>0.12725344644750794</v>
      </c>
      <c r="V176" s="78">
        <f t="shared" si="13"/>
        <v>1.855779427359491E-2</v>
      </c>
      <c r="W176" s="78">
        <f t="shared" si="13"/>
        <v>5.9384941675503712E-2</v>
      </c>
      <c r="X176" s="78">
        <f t="shared" si="13"/>
        <v>0.1261930010604454</v>
      </c>
      <c r="Y176" s="78">
        <f t="shared" si="13"/>
        <v>9.2788971367974551E-2</v>
      </c>
      <c r="Z176" s="78">
        <f t="shared" si="13"/>
        <v>0.13361611876988336</v>
      </c>
      <c r="AA176" s="78">
        <f t="shared" si="13"/>
        <v>0.13149522799575822</v>
      </c>
    </row>
    <row r="177" spans="1:27" x14ac:dyDescent="0.3">
      <c r="A177" s="116">
        <v>38200</v>
      </c>
      <c r="B177" s="77">
        <f t="shared" si="12"/>
        <v>189600</v>
      </c>
      <c r="C177" s="230">
        <v>29400</v>
      </c>
      <c r="D177" s="231"/>
      <c r="E177" s="79">
        <v>14000</v>
      </c>
      <c r="F177" s="79">
        <v>6800</v>
      </c>
      <c r="G177" s="79">
        <v>8300</v>
      </c>
      <c r="H177" s="79">
        <v>24000</v>
      </c>
      <c r="I177" s="79">
        <v>3500</v>
      </c>
      <c r="J177" s="79">
        <v>11300</v>
      </c>
      <c r="K177" s="79">
        <v>24000</v>
      </c>
      <c r="L177" s="79">
        <v>17700</v>
      </c>
      <c r="M177" s="79">
        <v>25500</v>
      </c>
      <c r="N177" s="77">
        <v>25100</v>
      </c>
      <c r="O177" s="69"/>
      <c r="P177" s="232">
        <f t="shared" ref="P177:AA192" si="16">C177/$B177</f>
        <v>0.1550632911392405</v>
      </c>
      <c r="Q177" s="231">
        <f t="shared" si="16"/>
        <v>0</v>
      </c>
      <c r="R177" s="78">
        <f t="shared" si="16"/>
        <v>7.3839662447257384E-2</v>
      </c>
      <c r="S177" s="78">
        <f t="shared" si="16"/>
        <v>3.5864978902953586E-2</v>
      </c>
      <c r="T177" s="78">
        <f t="shared" si="16"/>
        <v>4.3776371308016877E-2</v>
      </c>
      <c r="U177" s="78">
        <f t="shared" si="16"/>
        <v>0.12658227848101267</v>
      </c>
      <c r="V177" s="78">
        <f t="shared" si="16"/>
        <v>1.8459915611814346E-2</v>
      </c>
      <c r="W177" s="78">
        <f t="shared" si="16"/>
        <v>5.9599156118143461E-2</v>
      </c>
      <c r="X177" s="78">
        <f t="shared" si="16"/>
        <v>0.12658227848101267</v>
      </c>
      <c r="Y177" s="78">
        <f t="shared" si="16"/>
        <v>9.3354430379746833E-2</v>
      </c>
      <c r="Z177" s="78">
        <f t="shared" si="16"/>
        <v>0.13449367088607594</v>
      </c>
      <c r="AA177" s="78">
        <f t="shared" si="16"/>
        <v>0.13238396624472573</v>
      </c>
    </row>
    <row r="178" spans="1:27" x14ac:dyDescent="0.3">
      <c r="A178" s="116">
        <v>38231</v>
      </c>
      <c r="B178" s="77">
        <f t="shared" si="12"/>
        <v>189200</v>
      </c>
      <c r="C178" s="230">
        <v>29100</v>
      </c>
      <c r="D178" s="231"/>
      <c r="E178" s="79">
        <v>14100</v>
      </c>
      <c r="F178" s="79">
        <v>6700</v>
      </c>
      <c r="G178" s="79">
        <v>8300</v>
      </c>
      <c r="H178" s="79">
        <v>23800</v>
      </c>
      <c r="I178" s="79">
        <v>3600</v>
      </c>
      <c r="J178" s="79">
        <v>11400</v>
      </c>
      <c r="K178" s="79">
        <v>23900</v>
      </c>
      <c r="L178" s="79">
        <v>17400</v>
      </c>
      <c r="M178" s="79">
        <v>25300</v>
      </c>
      <c r="N178" s="77">
        <v>25600</v>
      </c>
      <c r="O178" s="69"/>
      <c r="P178" s="232">
        <f t="shared" si="16"/>
        <v>0.15380549682875264</v>
      </c>
      <c r="Q178" s="231">
        <f t="shared" si="16"/>
        <v>0</v>
      </c>
      <c r="R178" s="78">
        <f t="shared" si="16"/>
        <v>7.4524312896405917E-2</v>
      </c>
      <c r="S178" s="78">
        <f t="shared" si="16"/>
        <v>3.5412262156448202E-2</v>
      </c>
      <c r="T178" s="78">
        <f t="shared" si="16"/>
        <v>4.3868921775898517E-2</v>
      </c>
      <c r="U178" s="78">
        <f t="shared" si="16"/>
        <v>0.12579281183932348</v>
      </c>
      <c r="V178" s="78">
        <f t="shared" si="16"/>
        <v>1.9027484143763214E-2</v>
      </c>
      <c r="W178" s="78">
        <f t="shared" si="16"/>
        <v>6.0253699788583512E-2</v>
      </c>
      <c r="X178" s="78">
        <f t="shared" si="16"/>
        <v>0.1263213530655391</v>
      </c>
      <c r="Y178" s="78">
        <f t="shared" si="16"/>
        <v>9.1966173361522199E-2</v>
      </c>
      <c r="Z178" s="78">
        <f t="shared" si="16"/>
        <v>0.13372093023255813</v>
      </c>
      <c r="AA178" s="78">
        <f t="shared" si="16"/>
        <v>0.13530655391120508</v>
      </c>
    </row>
    <row r="179" spans="1:27" x14ac:dyDescent="0.3">
      <c r="A179" s="116">
        <v>38261</v>
      </c>
      <c r="B179" s="77">
        <f t="shared" si="12"/>
        <v>191200</v>
      </c>
      <c r="C179" s="230">
        <v>29900</v>
      </c>
      <c r="D179" s="231"/>
      <c r="E179" s="79">
        <v>14500</v>
      </c>
      <c r="F179" s="79">
        <v>6800</v>
      </c>
      <c r="G179" s="79">
        <v>8400</v>
      </c>
      <c r="H179" s="79">
        <v>24000</v>
      </c>
      <c r="I179" s="79">
        <v>3600</v>
      </c>
      <c r="J179" s="79">
        <v>11300</v>
      </c>
      <c r="K179" s="79">
        <v>23900</v>
      </c>
      <c r="L179" s="79">
        <v>17500</v>
      </c>
      <c r="M179" s="79">
        <v>25700</v>
      </c>
      <c r="N179" s="77">
        <v>25600</v>
      </c>
      <c r="O179" s="69"/>
      <c r="P179" s="232">
        <f t="shared" si="16"/>
        <v>0.15638075313807531</v>
      </c>
      <c r="Q179" s="231">
        <f t="shared" si="16"/>
        <v>0</v>
      </c>
      <c r="R179" s="78">
        <f t="shared" si="16"/>
        <v>7.5836820083682005E-2</v>
      </c>
      <c r="S179" s="78">
        <f t="shared" si="16"/>
        <v>3.5564853556485358E-2</v>
      </c>
      <c r="T179" s="78">
        <f t="shared" si="16"/>
        <v>4.3933054393305436E-2</v>
      </c>
      <c r="U179" s="78">
        <f t="shared" si="16"/>
        <v>0.12552301255230125</v>
      </c>
      <c r="V179" s="78">
        <f t="shared" si="16"/>
        <v>1.8828451882845189E-2</v>
      </c>
      <c r="W179" s="78">
        <f t="shared" si="16"/>
        <v>5.9100418410041843E-2</v>
      </c>
      <c r="X179" s="78">
        <f t="shared" si="16"/>
        <v>0.125</v>
      </c>
      <c r="Y179" s="78">
        <f t="shared" si="16"/>
        <v>9.1527196652719661E-2</v>
      </c>
      <c r="Z179" s="78">
        <f t="shared" si="16"/>
        <v>0.1344142259414226</v>
      </c>
      <c r="AA179" s="78">
        <f t="shared" si="16"/>
        <v>0.13389121338912133</v>
      </c>
    </row>
    <row r="180" spans="1:27" x14ac:dyDescent="0.3">
      <c r="A180" s="116">
        <v>38292</v>
      </c>
      <c r="B180" s="77">
        <f t="shared" si="12"/>
        <v>192100</v>
      </c>
      <c r="C180" s="230">
        <v>30000</v>
      </c>
      <c r="D180" s="231"/>
      <c r="E180" s="79">
        <v>14400</v>
      </c>
      <c r="F180" s="79">
        <v>6800</v>
      </c>
      <c r="G180" s="79">
        <v>8400</v>
      </c>
      <c r="H180" s="79">
        <v>24600</v>
      </c>
      <c r="I180" s="79">
        <v>3700</v>
      </c>
      <c r="J180" s="79">
        <v>11200</v>
      </c>
      <c r="K180" s="79">
        <v>23900</v>
      </c>
      <c r="L180" s="79">
        <v>17600</v>
      </c>
      <c r="M180" s="79">
        <v>25800.000000000004</v>
      </c>
      <c r="N180" s="77">
        <v>25700</v>
      </c>
      <c r="O180" s="69"/>
      <c r="P180" s="232">
        <f t="shared" si="16"/>
        <v>0.15616866215512754</v>
      </c>
      <c r="Q180" s="231">
        <f t="shared" si="16"/>
        <v>0</v>
      </c>
      <c r="R180" s="78">
        <f t="shared" si="16"/>
        <v>7.4960957834461217E-2</v>
      </c>
      <c r="S180" s="78">
        <f t="shared" si="16"/>
        <v>3.5398230088495575E-2</v>
      </c>
      <c r="T180" s="78">
        <f t="shared" si="16"/>
        <v>4.372722540343571E-2</v>
      </c>
      <c r="U180" s="78">
        <f t="shared" si="16"/>
        <v>0.12805830296720458</v>
      </c>
      <c r="V180" s="78">
        <f t="shared" si="16"/>
        <v>1.9260801665799063E-2</v>
      </c>
      <c r="W180" s="78">
        <f t="shared" si="16"/>
        <v>5.8302967204580947E-2</v>
      </c>
      <c r="X180" s="78">
        <f t="shared" si="16"/>
        <v>0.12441436751691827</v>
      </c>
      <c r="Y180" s="78">
        <f t="shared" si="16"/>
        <v>9.1618948464341488E-2</v>
      </c>
      <c r="Z180" s="78">
        <f t="shared" si="16"/>
        <v>0.13430504945340971</v>
      </c>
      <c r="AA180" s="78">
        <f t="shared" si="16"/>
        <v>0.13378448724622594</v>
      </c>
    </row>
    <row r="181" spans="1:27" x14ac:dyDescent="0.3">
      <c r="A181" s="116">
        <v>38322</v>
      </c>
      <c r="B181" s="77">
        <f t="shared" si="12"/>
        <v>192600</v>
      </c>
      <c r="C181" s="230">
        <v>29900</v>
      </c>
      <c r="D181" s="231"/>
      <c r="E181" s="79">
        <v>14300</v>
      </c>
      <c r="F181" s="79">
        <v>6700</v>
      </c>
      <c r="G181" s="79">
        <v>8400</v>
      </c>
      <c r="H181" s="79">
        <v>25000</v>
      </c>
      <c r="I181" s="79">
        <v>3800</v>
      </c>
      <c r="J181" s="79">
        <v>11300</v>
      </c>
      <c r="K181" s="79">
        <v>24000</v>
      </c>
      <c r="L181" s="79">
        <v>17600</v>
      </c>
      <c r="M181" s="79">
        <v>25799.999999999996</v>
      </c>
      <c r="N181" s="77">
        <v>25800</v>
      </c>
      <c r="O181" s="69"/>
      <c r="P181" s="232">
        <f t="shared" si="16"/>
        <v>0.15524402907580478</v>
      </c>
      <c r="Q181" s="231"/>
      <c r="R181" s="78">
        <f t="shared" si="16"/>
        <v>7.4247144340602284E-2</v>
      </c>
      <c r="S181" s="78">
        <f t="shared" si="16"/>
        <v>3.47871235721703E-2</v>
      </c>
      <c r="T181" s="78">
        <f t="shared" si="16"/>
        <v>4.3613707165109032E-2</v>
      </c>
      <c r="U181" s="78">
        <f t="shared" si="16"/>
        <v>0.12980269989615784</v>
      </c>
      <c r="V181" s="78">
        <f t="shared" si="16"/>
        <v>1.9730010384215992E-2</v>
      </c>
      <c r="W181" s="78">
        <f t="shared" si="16"/>
        <v>5.8670820353063341E-2</v>
      </c>
      <c r="X181" s="78">
        <f t="shared" si="16"/>
        <v>0.12461059190031153</v>
      </c>
      <c r="Y181" s="78">
        <f t="shared" si="16"/>
        <v>9.138110072689512E-2</v>
      </c>
      <c r="Z181" s="78">
        <f t="shared" si="16"/>
        <v>0.13395638629283488</v>
      </c>
      <c r="AA181" s="78">
        <f t="shared" si="16"/>
        <v>0.13395638629283488</v>
      </c>
    </row>
    <row r="182" spans="1:27" x14ac:dyDescent="0.3">
      <c r="A182" s="116">
        <v>38353</v>
      </c>
      <c r="B182" s="44">
        <f t="shared" si="12"/>
        <v>189000</v>
      </c>
      <c r="C182" s="45">
        <v>18400</v>
      </c>
      <c r="D182" s="46">
        <v>10300</v>
      </c>
      <c r="E182" s="46">
        <v>13900</v>
      </c>
      <c r="F182" s="46">
        <v>6700</v>
      </c>
      <c r="G182" s="46">
        <v>8500</v>
      </c>
      <c r="H182" s="46">
        <v>24000</v>
      </c>
      <c r="I182" s="46">
        <v>3800</v>
      </c>
      <c r="J182" s="46">
        <v>11200</v>
      </c>
      <c r="K182" s="46">
        <v>23900</v>
      </c>
      <c r="L182" s="46">
        <v>17400</v>
      </c>
      <c r="M182" s="46">
        <v>24900</v>
      </c>
      <c r="N182" s="44">
        <v>26000</v>
      </c>
      <c r="O182" s="69"/>
      <c r="P182" s="78">
        <f>C182/$B182</f>
        <v>9.735449735449736E-2</v>
      </c>
      <c r="Q182" s="78">
        <f t="shared" si="16"/>
        <v>5.4497354497354496E-2</v>
      </c>
      <c r="R182" s="78">
        <f t="shared" si="16"/>
        <v>7.3544973544973538E-2</v>
      </c>
      <c r="S182" s="78">
        <f t="shared" si="16"/>
        <v>3.5449735449735446E-2</v>
      </c>
      <c r="T182" s="78">
        <f t="shared" si="16"/>
        <v>4.4973544973544971E-2</v>
      </c>
      <c r="U182" s="78">
        <f t="shared" si="16"/>
        <v>0.12698412698412698</v>
      </c>
      <c r="V182" s="78">
        <f t="shared" si="16"/>
        <v>2.0105820105820106E-2</v>
      </c>
      <c r="W182" s="78">
        <f t="shared" si="16"/>
        <v>5.9259259259259262E-2</v>
      </c>
      <c r="X182" s="78">
        <f t="shared" si="16"/>
        <v>0.12645502645502646</v>
      </c>
      <c r="Y182" s="78">
        <f t="shared" si="16"/>
        <v>9.2063492063492069E-2</v>
      </c>
      <c r="Z182" s="78">
        <f t="shared" si="16"/>
        <v>0.13174603174603175</v>
      </c>
      <c r="AA182" s="78">
        <f>N182/$B182</f>
        <v>0.13756613756613756</v>
      </c>
    </row>
    <row r="183" spans="1:27" x14ac:dyDescent="0.3">
      <c r="A183" s="116">
        <v>38384</v>
      </c>
      <c r="B183" s="9">
        <f t="shared" si="12"/>
        <v>190300</v>
      </c>
      <c r="C183" s="13">
        <v>18600</v>
      </c>
      <c r="D183" s="4">
        <v>10300</v>
      </c>
      <c r="E183" s="4">
        <v>13800</v>
      </c>
      <c r="F183" s="4">
        <v>6700</v>
      </c>
      <c r="G183" s="4">
        <v>8600</v>
      </c>
      <c r="H183" s="4">
        <v>23900</v>
      </c>
      <c r="I183" s="4">
        <v>3700</v>
      </c>
      <c r="J183" s="4">
        <v>11200</v>
      </c>
      <c r="K183" s="4">
        <v>23900</v>
      </c>
      <c r="L183" s="4">
        <v>17600</v>
      </c>
      <c r="M183" s="4">
        <v>25100</v>
      </c>
      <c r="N183" s="9">
        <v>26900</v>
      </c>
      <c r="O183" s="69"/>
      <c r="P183" s="78">
        <f t="shared" ref="P183:AA213" si="17">C183/$B183</f>
        <v>9.7740409879138207E-2</v>
      </c>
      <c r="Q183" s="78">
        <f t="shared" si="16"/>
        <v>5.4125065685759324E-2</v>
      </c>
      <c r="R183" s="78">
        <f t="shared" si="16"/>
        <v>7.2517078297425125E-2</v>
      </c>
      <c r="S183" s="78">
        <f t="shared" si="16"/>
        <v>3.5207566999474513E-2</v>
      </c>
      <c r="T183" s="78">
        <f t="shared" si="16"/>
        <v>4.5191802417235943E-2</v>
      </c>
      <c r="U183" s="78">
        <f t="shared" si="16"/>
        <v>0.12559117183394641</v>
      </c>
      <c r="V183" s="78">
        <f t="shared" si="16"/>
        <v>1.9442984760903836E-2</v>
      </c>
      <c r="W183" s="78">
        <f t="shared" si="16"/>
        <v>5.8854440357330534E-2</v>
      </c>
      <c r="X183" s="78">
        <f t="shared" si="16"/>
        <v>0.12559117183394641</v>
      </c>
      <c r="Y183" s="78">
        <f t="shared" si="16"/>
        <v>9.2485549132947972E-2</v>
      </c>
      <c r="Z183" s="78">
        <f t="shared" si="16"/>
        <v>0.13189700472937468</v>
      </c>
      <c r="AA183" s="78">
        <f t="shared" si="16"/>
        <v>0.14135575407251708</v>
      </c>
    </row>
    <row r="184" spans="1:27" x14ac:dyDescent="0.3">
      <c r="A184" s="116">
        <v>38412</v>
      </c>
      <c r="B184" s="9">
        <f t="shared" si="12"/>
        <v>191600</v>
      </c>
      <c r="C184" s="13">
        <v>18800</v>
      </c>
      <c r="D184" s="4">
        <v>10600</v>
      </c>
      <c r="E184" s="4">
        <v>14100</v>
      </c>
      <c r="F184" s="4">
        <v>6900</v>
      </c>
      <c r="G184" s="4">
        <v>8600</v>
      </c>
      <c r="H184" s="4">
        <v>24100</v>
      </c>
      <c r="I184" s="4">
        <v>3700</v>
      </c>
      <c r="J184" s="4">
        <v>11300</v>
      </c>
      <c r="K184" s="4">
        <v>24100</v>
      </c>
      <c r="L184" s="4">
        <v>17800</v>
      </c>
      <c r="M184" s="4">
        <v>25700.000000000004</v>
      </c>
      <c r="N184" s="9">
        <v>25900</v>
      </c>
      <c r="O184" s="69"/>
      <c r="P184" s="78">
        <f t="shared" si="17"/>
        <v>9.8121085594989568E-2</v>
      </c>
      <c r="Q184" s="78">
        <f t="shared" si="16"/>
        <v>5.5323590814196244E-2</v>
      </c>
      <c r="R184" s="78">
        <f t="shared" si="16"/>
        <v>7.3590814196242166E-2</v>
      </c>
      <c r="S184" s="78">
        <f t="shared" si="16"/>
        <v>3.60125260960334E-2</v>
      </c>
      <c r="T184" s="78">
        <f t="shared" si="16"/>
        <v>4.4885177453027142E-2</v>
      </c>
      <c r="U184" s="78">
        <f t="shared" si="16"/>
        <v>0.12578288100208768</v>
      </c>
      <c r="V184" s="78">
        <f t="shared" si="16"/>
        <v>1.9311064718162838E-2</v>
      </c>
      <c r="W184" s="78">
        <f t="shared" si="16"/>
        <v>5.8977035490605428E-2</v>
      </c>
      <c r="X184" s="78">
        <f t="shared" si="16"/>
        <v>0.12578288100208768</v>
      </c>
      <c r="Y184" s="78">
        <f t="shared" si="16"/>
        <v>9.2901878914405017E-2</v>
      </c>
      <c r="Z184" s="78">
        <f t="shared" si="16"/>
        <v>0.13413361169102297</v>
      </c>
      <c r="AA184" s="78">
        <f t="shared" si="16"/>
        <v>0.13517745302713988</v>
      </c>
    </row>
    <row r="185" spans="1:27" x14ac:dyDescent="0.3">
      <c r="A185" s="116">
        <v>38443</v>
      </c>
      <c r="B185" s="9">
        <f t="shared" si="12"/>
        <v>192900</v>
      </c>
      <c r="C185" s="13">
        <v>18800</v>
      </c>
      <c r="D185" s="4">
        <v>10800</v>
      </c>
      <c r="E185" s="4">
        <v>14500</v>
      </c>
      <c r="F185" s="4">
        <v>7000</v>
      </c>
      <c r="G185" s="4">
        <v>8800</v>
      </c>
      <c r="H185" s="4">
        <v>24400</v>
      </c>
      <c r="I185" s="4">
        <v>3700</v>
      </c>
      <c r="J185" s="4">
        <v>11200</v>
      </c>
      <c r="K185" s="4">
        <v>24100</v>
      </c>
      <c r="L185" s="4">
        <v>18000</v>
      </c>
      <c r="M185" s="4">
        <v>25500</v>
      </c>
      <c r="N185" s="9">
        <v>26100</v>
      </c>
      <c r="O185" s="69"/>
      <c r="P185" s="78">
        <f t="shared" si="17"/>
        <v>9.7459823742871959E-2</v>
      </c>
      <c r="Q185" s="78">
        <f t="shared" si="16"/>
        <v>5.5987558320373249E-2</v>
      </c>
      <c r="R185" s="78">
        <f t="shared" si="16"/>
        <v>7.5168481078278906E-2</v>
      </c>
      <c r="S185" s="78">
        <f t="shared" si="16"/>
        <v>3.6288232244686365E-2</v>
      </c>
      <c r="T185" s="78">
        <f t="shared" si="16"/>
        <v>4.5619491964748578E-2</v>
      </c>
      <c r="U185" s="78">
        <f t="shared" si="16"/>
        <v>0.12649040953862103</v>
      </c>
      <c r="V185" s="78">
        <f t="shared" si="16"/>
        <v>1.9180922757905651E-2</v>
      </c>
      <c r="W185" s="78">
        <f t="shared" si="16"/>
        <v>5.8061171591498185E-2</v>
      </c>
      <c r="X185" s="78">
        <f t="shared" si="16"/>
        <v>0.12493519958527735</v>
      </c>
      <c r="Y185" s="78">
        <f t="shared" si="16"/>
        <v>9.3312597200622086E-2</v>
      </c>
      <c r="Z185" s="78">
        <f t="shared" si="16"/>
        <v>0.13219284603421461</v>
      </c>
      <c r="AA185" s="78">
        <f t="shared" si="16"/>
        <v>0.13530326594090203</v>
      </c>
    </row>
    <row r="186" spans="1:27" x14ac:dyDescent="0.3">
      <c r="A186" s="116">
        <v>38473</v>
      </c>
      <c r="B186" s="9">
        <f t="shared" si="12"/>
        <v>193600</v>
      </c>
      <c r="C186" s="13">
        <v>18900</v>
      </c>
      <c r="D186" s="4">
        <v>10800</v>
      </c>
      <c r="E186" s="4">
        <v>14700</v>
      </c>
      <c r="F186" s="4">
        <v>7000</v>
      </c>
      <c r="G186" s="4">
        <v>8800</v>
      </c>
      <c r="H186" s="4">
        <v>24500</v>
      </c>
      <c r="I186" s="4">
        <v>3700</v>
      </c>
      <c r="J186" s="4">
        <v>11300</v>
      </c>
      <c r="K186" s="4">
        <v>24200</v>
      </c>
      <c r="L186" s="4">
        <v>18200</v>
      </c>
      <c r="M186" s="4">
        <v>25400</v>
      </c>
      <c r="N186" s="9">
        <v>26100</v>
      </c>
      <c r="O186" s="69"/>
      <c r="P186" s="78">
        <f t="shared" si="17"/>
        <v>9.7623966942148754E-2</v>
      </c>
      <c r="Q186" s="78">
        <f t="shared" si="16"/>
        <v>5.578512396694215E-2</v>
      </c>
      <c r="R186" s="78">
        <f t="shared" si="16"/>
        <v>7.5929752066115699E-2</v>
      </c>
      <c r="S186" s="78">
        <f t="shared" si="16"/>
        <v>3.6157024793388427E-2</v>
      </c>
      <c r="T186" s="78">
        <f t="shared" si="16"/>
        <v>4.5454545454545456E-2</v>
      </c>
      <c r="U186" s="78">
        <f t="shared" si="16"/>
        <v>0.12654958677685951</v>
      </c>
      <c r="V186" s="78">
        <f t="shared" si="16"/>
        <v>1.9111570247933883E-2</v>
      </c>
      <c r="W186" s="78">
        <f t="shared" si="16"/>
        <v>5.8367768595041322E-2</v>
      </c>
      <c r="X186" s="78">
        <f t="shared" si="16"/>
        <v>0.125</v>
      </c>
      <c r="Y186" s="78">
        <f t="shared" si="16"/>
        <v>9.4008264462809923E-2</v>
      </c>
      <c r="Z186" s="78">
        <f t="shared" si="16"/>
        <v>0.13119834710743802</v>
      </c>
      <c r="AA186" s="78">
        <f t="shared" si="16"/>
        <v>0.13481404958677687</v>
      </c>
    </row>
    <row r="187" spans="1:27" x14ac:dyDescent="0.3">
      <c r="A187" s="116">
        <v>38504</v>
      </c>
      <c r="B187" s="9">
        <f t="shared" si="12"/>
        <v>193500</v>
      </c>
      <c r="C187" s="13">
        <v>19100</v>
      </c>
      <c r="D187" s="4">
        <v>10900</v>
      </c>
      <c r="E187" s="4">
        <v>14700</v>
      </c>
      <c r="F187" s="4">
        <v>7000</v>
      </c>
      <c r="G187" s="4">
        <v>8700</v>
      </c>
      <c r="H187" s="4">
        <v>24400</v>
      </c>
      <c r="I187" s="4">
        <v>3800</v>
      </c>
      <c r="J187" s="4">
        <v>11400</v>
      </c>
      <c r="K187" s="4">
        <v>24500</v>
      </c>
      <c r="L187" s="4">
        <v>18200</v>
      </c>
      <c r="M187" s="4">
        <v>25500</v>
      </c>
      <c r="N187" s="9">
        <v>25300</v>
      </c>
      <c r="O187" s="69"/>
      <c r="P187" s="78">
        <f t="shared" si="17"/>
        <v>9.8708010335917307E-2</v>
      </c>
      <c r="Q187" s="78">
        <f t="shared" si="16"/>
        <v>5.6330749354005165E-2</v>
      </c>
      <c r="R187" s="78">
        <f t="shared" si="16"/>
        <v>7.5968992248062014E-2</v>
      </c>
      <c r="S187" s="78">
        <f t="shared" si="16"/>
        <v>3.6175710594315243E-2</v>
      </c>
      <c r="T187" s="78">
        <f t="shared" si="16"/>
        <v>4.4961240310077519E-2</v>
      </c>
      <c r="U187" s="78">
        <f t="shared" si="16"/>
        <v>0.12609819121447027</v>
      </c>
      <c r="V187" s="78">
        <f t="shared" si="16"/>
        <v>1.9638242894056846E-2</v>
      </c>
      <c r="W187" s="78">
        <f t="shared" si="16"/>
        <v>5.8914728682170542E-2</v>
      </c>
      <c r="X187" s="78">
        <f t="shared" si="16"/>
        <v>0.12661498708010335</v>
      </c>
      <c r="Y187" s="78">
        <f t="shared" si="16"/>
        <v>9.4056847545219632E-2</v>
      </c>
      <c r="Z187" s="78">
        <f t="shared" si="16"/>
        <v>0.13178294573643412</v>
      </c>
      <c r="AA187" s="78">
        <f t="shared" si="16"/>
        <v>0.13074935400516796</v>
      </c>
    </row>
    <row r="188" spans="1:27" x14ac:dyDescent="0.3">
      <c r="A188" s="116">
        <v>38534</v>
      </c>
      <c r="B188" s="9">
        <f t="shared" si="12"/>
        <v>194400</v>
      </c>
      <c r="C188" s="13">
        <v>19200</v>
      </c>
      <c r="D188" s="4">
        <v>11200</v>
      </c>
      <c r="E188" s="4">
        <v>14400</v>
      </c>
      <c r="F188" s="4">
        <v>7100</v>
      </c>
      <c r="G188" s="4">
        <v>8800</v>
      </c>
      <c r="H188" s="4">
        <v>24500</v>
      </c>
      <c r="I188" s="4">
        <v>3700</v>
      </c>
      <c r="J188" s="4">
        <v>11600</v>
      </c>
      <c r="K188" s="4">
        <v>24900</v>
      </c>
      <c r="L188" s="4">
        <v>18200</v>
      </c>
      <c r="M188" s="4">
        <v>25700</v>
      </c>
      <c r="N188" s="9">
        <v>25100</v>
      </c>
      <c r="O188" s="69"/>
      <c r="P188" s="78">
        <f t="shared" si="17"/>
        <v>9.8765432098765427E-2</v>
      </c>
      <c r="Q188" s="78">
        <f t="shared" si="16"/>
        <v>5.7613168724279837E-2</v>
      </c>
      <c r="R188" s="78">
        <f t="shared" si="16"/>
        <v>7.407407407407407E-2</v>
      </c>
      <c r="S188" s="78">
        <f t="shared" si="16"/>
        <v>3.6522633744855967E-2</v>
      </c>
      <c r="T188" s="78">
        <f t="shared" si="16"/>
        <v>4.5267489711934158E-2</v>
      </c>
      <c r="U188" s="78">
        <f t="shared" si="16"/>
        <v>0.12602880658436214</v>
      </c>
      <c r="V188" s="78">
        <f t="shared" si="16"/>
        <v>1.9032921810699589E-2</v>
      </c>
      <c r="W188" s="78">
        <f t="shared" si="16"/>
        <v>5.9670781893004114E-2</v>
      </c>
      <c r="X188" s="78">
        <f t="shared" si="16"/>
        <v>0.12808641975308643</v>
      </c>
      <c r="Y188" s="78">
        <f t="shared" si="16"/>
        <v>9.3621399176954737E-2</v>
      </c>
      <c r="Z188" s="78">
        <f t="shared" si="16"/>
        <v>0.13220164609053497</v>
      </c>
      <c r="AA188" s="78">
        <f t="shared" si="16"/>
        <v>0.12911522633744857</v>
      </c>
    </row>
    <row r="189" spans="1:27" x14ac:dyDescent="0.3">
      <c r="A189" s="116">
        <v>38565</v>
      </c>
      <c r="B189" s="9">
        <f t="shared" si="12"/>
        <v>195700</v>
      </c>
      <c r="C189" s="13">
        <v>19500</v>
      </c>
      <c r="D189" s="4">
        <v>11100</v>
      </c>
      <c r="E189" s="4">
        <v>14600</v>
      </c>
      <c r="F189" s="4">
        <v>7100</v>
      </c>
      <c r="G189" s="4">
        <v>8800</v>
      </c>
      <c r="H189" s="4">
        <v>24500</v>
      </c>
      <c r="I189" s="4">
        <v>3700</v>
      </c>
      <c r="J189" s="4">
        <v>11700</v>
      </c>
      <c r="K189" s="4">
        <v>24900</v>
      </c>
      <c r="L189" s="4">
        <v>18500</v>
      </c>
      <c r="M189" s="4">
        <v>26199.999999999996</v>
      </c>
      <c r="N189" s="9">
        <v>25100</v>
      </c>
      <c r="O189" s="69"/>
      <c r="P189" s="78">
        <f>C189/$B189</f>
        <v>9.9642309657639247E-2</v>
      </c>
      <c r="Q189" s="78">
        <f t="shared" si="16"/>
        <v>5.6719468574348494E-2</v>
      </c>
      <c r="R189" s="78">
        <f t="shared" si="16"/>
        <v>7.4603985692386299E-2</v>
      </c>
      <c r="S189" s="78">
        <f t="shared" si="16"/>
        <v>3.6280020439448134E-2</v>
      </c>
      <c r="T189" s="78">
        <f t="shared" si="16"/>
        <v>4.4966785896780784E-2</v>
      </c>
      <c r="U189" s="78">
        <f t="shared" si="16"/>
        <v>0.1251916198262647</v>
      </c>
      <c r="V189" s="78">
        <f t="shared" si="16"/>
        <v>1.890648952478283E-2</v>
      </c>
      <c r="W189" s="78">
        <f t="shared" si="16"/>
        <v>5.9785385794583548E-2</v>
      </c>
      <c r="X189" s="78">
        <f t="shared" si="16"/>
        <v>0.12723556463975472</v>
      </c>
      <c r="Y189" s="78">
        <f t="shared" si="16"/>
        <v>9.4532447623914148E-2</v>
      </c>
      <c r="Z189" s="78">
        <f t="shared" si="16"/>
        <v>0.13387838528359733</v>
      </c>
      <c r="AA189" s="78">
        <f t="shared" si="16"/>
        <v>0.12825753704649975</v>
      </c>
    </row>
    <row r="190" spans="1:27" x14ac:dyDescent="0.3">
      <c r="A190" s="116">
        <v>38596</v>
      </c>
      <c r="B190" s="9">
        <f t="shared" si="12"/>
        <v>197300</v>
      </c>
      <c r="C190" s="13">
        <v>19500</v>
      </c>
      <c r="D190" s="4">
        <v>11100</v>
      </c>
      <c r="E190" s="4">
        <v>14800</v>
      </c>
      <c r="F190" s="4">
        <v>7100</v>
      </c>
      <c r="G190" s="4">
        <v>8800</v>
      </c>
      <c r="H190" s="4">
        <v>24600</v>
      </c>
      <c r="I190" s="4">
        <v>3700</v>
      </c>
      <c r="J190" s="4">
        <v>11800</v>
      </c>
      <c r="K190" s="4">
        <v>25100</v>
      </c>
      <c r="L190" s="4">
        <v>18600</v>
      </c>
      <c r="M190" s="4">
        <v>26400</v>
      </c>
      <c r="N190" s="9">
        <v>25800</v>
      </c>
      <c r="O190" s="69"/>
      <c r="P190" s="78">
        <f t="shared" si="17"/>
        <v>9.8834262544348711E-2</v>
      </c>
      <c r="Q190" s="78">
        <f t="shared" si="16"/>
        <v>5.6259503294475419E-2</v>
      </c>
      <c r="R190" s="78">
        <f t="shared" si="16"/>
        <v>7.5012671059300554E-2</v>
      </c>
      <c r="S190" s="78">
        <f t="shared" si="16"/>
        <v>3.5985808413583377E-2</v>
      </c>
      <c r="T190" s="78">
        <f t="shared" si="16"/>
        <v>4.4602128737962494E-2</v>
      </c>
      <c r="U190" s="78">
        <f t="shared" si="16"/>
        <v>0.12468322351748606</v>
      </c>
      <c r="V190" s="78">
        <f t="shared" si="16"/>
        <v>1.8753167764825138E-2</v>
      </c>
      <c r="W190" s="78">
        <f t="shared" si="16"/>
        <v>5.9807399898631528E-2</v>
      </c>
      <c r="X190" s="78">
        <f t="shared" si="16"/>
        <v>0.12721743537759755</v>
      </c>
      <c r="Y190" s="78">
        <f t="shared" si="16"/>
        <v>9.4272681196147998E-2</v>
      </c>
      <c r="Z190" s="78">
        <f t="shared" si="16"/>
        <v>0.13380638621388749</v>
      </c>
      <c r="AA190" s="78">
        <f t="shared" si="16"/>
        <v>0.13076533198175366</v>
      </c>
    </row>
    <row r="191" spans="1:27" x14ac:dyDescent="0.3">
      <c r="A191" s="116">
        <v>38626</v>
      </c>
      <c r="B191" s="9">
        <f t="shared" si="12"/>
        <v>200900</v>
      </c>
      <c r="C191" s="13">
        <v>19100</v>
      </c>
      <c r="D191" s="4">
        <v>11700</v>
      </c>
      <c r="E191" s="4">
        <v>15200</v>
      </c>
      <c r="F191" s="4">
        <v>7100</v>
      </c>
      <c r="G191" s="4">
        <v>8600</v>
      </c>
      <c r="H191" s="4">
        <v>24700</v>
      </c>
      <c r="I191" s="4">
        <v>3600</v>
      </c>
      <c r="J191" s="4">
        <v>13700</v>
      </c>
      <c r="K191" s="4">
        <v>24800</v>
      </c>
      <c r="L191" s="4">
        <v>18500</v>
      </c>
      <c r="M191" s="4">
        <v>27600</v>
      </c>
      <c r="N191" s="9">
        <v>26300</v>
      </c>
      <c r="O191" s="69"/>
      <c r="P191" s="78">
        <f t="shared" si="17"/>
        <v>9.5072175211548038E-2</v>
      </c>
      <c r="Q191" s="78">
        <f t="shared" si="16"/>
        <v>5.823792931806869E-2</v>
      </c>
      <c r="R191" s="78">
        <f t="shared" si="16"/>
        <v>7.5659532105525132E-2</v>
      </c>
      <c r="S191" s="78">
        <f t="shared" si="16"/>
        <v>3.5340965654554503E-2</v>
      </c>
      <c r="T191" s="78">
        <f t="shared" si="16"/>
        <v>4.2807366849178699E-2</v>
      </c>
      <c r="U191" s="78">
        <f t="shared" si="16"/>
        <v>0.12294673967147834</v>
      </c>
      <c r="V191" s="78">
        <f t="shared" si="16"/>
        <v>1.7919362867098058E-2</v>
      </c>
      <c r="W191" s="78">
        <f t="shared" si="16"/>
        <v>6.8193130910900943E-2</v>
      </c>
      <c r="X191" s="78">
        <f t="shared" si="16"/>
        <v>0.12344449975111996</v>
      </c>
      <c r="Y191" s="78">
        <f t="shared" si="16"/>
        <v>9.2085614733698362E-2</v>
      </c>
      <c r="Z191" s="78">
        <f t="shared" si="16"/>
        <v>0.13738178198108511</v>
      </c>
      <c r="AA191" s="78">
        <f t="shared" si="16"/>
        <v>0.13091090094574415</v>
      </c>
    </row>
    <row r="192" spans="1:27" x14ac:dyDescent="0.3">
      <c r="A192" s="116">
        <v>38657</v>
      </c>
      <c r="B192" s="9">
        <f t="shared" si="12"/>
        <v>202600</v>
      </c>
      <c r="C192" s="13">
        <v>18900</v>
      </c>
      <c r="D192" s="4">
        <v>11500</v>
      </c>
      <c r="E192" s="4">
        <v>15100</v>
      </c>
      <c r="F192" s="4">
        <v>7100</v>
      </c>
      <c r="G192" s="4">
        <v>8600</v>
      </c>
      <c r="H192" s="4">
        <v>25700</v>
      </c>
      <c r="I192" s="4">
        <v>3600</v>
      </c>
      <c r="J192" s="4">
        <v>14000</v>
      </c>
      <c r="K192" s="4">
        <v>25000</v>
      </c>
      <c r="L192" s="4">
        <v>18600</v>
      </c>
      <c r="M192" s="4">
        <v>27700</v>
      </c>
      <c r="N192" s="9">
        <v>26800</v>
      </c>
      <c r="O192" s="69"/>
      <c r="P192" s="78">
        <f t="shared" si="17"/>
        <v>9.3287265547877585E-2</v>
      </c>
      <c r="Q192" s="78">
        <f t="shared" si="16"/>
        <v>5.6762092793682134E-2</v>
      </c>
      <c r="R192" s="78">
        <f t="shared" si="16"/>
        <v>7.453109575518263E-2</v>
      </c>
      <c r="S192" s="78">
        <f t="shared" si="16"/>
        <v>3.504442250740375E-2</v>
      </c>
      <c r="T192" s="78">
        <f t="shared" si="16"/>
        <v>4.244817374136229E-2</v>
      </c>
      <c r="U192" s="78">
        <f t="shared" si="16"/>
        <v>0.12685093780848963</v>
      </c>
      <c r="V192" s="78">
        <f t="shared" si="16"/>
        <v>1.7769002961500493E-2</v>
      </c>
      <c r="W192" s="78">
        <f t="shared" si="16"/>
        <v>6.9101678183613027E-2</v>
      </c>
      <c r="X192" s="78">
        <f t="shared" si="16"/>
        <v>0.12339585389930899</v>
      </c>
      <c r="Y192" s="78">
        <f t="shared" si="16"/>
        <v>9.1806515301085884E-2</v>
      </c>
      <c r="Z192" s="78">
        <f t="shared" si="16"/>
        <v>0.13672260612043435</v>
      </c>
      <c r="AA192" s="78">
        <f t="shared" si="16"/>
        <v>0.13228035538005922</v>
      </c>
    </row>
    <row r="193" spans="1:27" x14ac:dyDescent="0.3">
      <c r="A193" s="116">
        <v>38687</v>
      </c>
      <c r="B193" s="9">
        <f t="shared" si="12"/>
        <v>204000</v>
      </c>
      <c r="C193" s="13">
        <v>19000</v>
      </c>
      <c r="D193" s="4">
        <v>11600</v>
      </c>
      <c r="E193" s="4">
        <v>15300</v>
      </c>
      <c r="F193" s="4">
        <v>7100</v>
      </c>
      <c r="G193" s="4">
        <v>8600</v>
      </c>
      <c r="H193" s="4">
        <v>26100</v>
      </c>
      <c r="I193" s="4">
        <v>3600</v>
      </c>
      <c r="J193" s="4">
        <v>14100</v>
      </c>
      <c r="K193" s="4">
        <v>25300</v>
      </c>
      <c r="L193" s="4">
        <v>18700</v>
      </c>
      <c r="M193" s="4">
        <v>27600</v>
      </c>
      <c r="N193" s="9">
        <v>27000</v>
      </c>
      <c r="O193" s="69"/>
      <c r="P193" s="78">
        <f t="shared" si="17"/>
        <v>9.3137254901960786E-2</v>
      </c>
      <c r="Q193" s="78">
        <f t="shared" si="17"/>
        <v>5.6862745098039215E-2</v>
      </c>
      <c r="R193" s="78">
        <f t="shared" si="17"/>
        <v>7.4999999999999997E-2</v>
      </c>
      <c r="S193" s="78">
        <f t="shared" si="17"/>
        <v>3.4803921568627452E-2</v>
      </c>
      <c r="T193" s="78">
        <f t="shared" si="17"/>
        <v>4.2156862745098042E-2</v>
      </c>
      <c r="U193" s="78">
        <f t="shared" si="17"/>
        <v>0.12794117647058822</v>
      </c>
      <c r="V193" s="78">
        <f t="shared" si="17"/>
        <v>1.7647058823529412E-2</v>
      </c>
      <c r="W193" s="78">
        <f t="shared" si="17"/>
        <v>6.9117647058823534E-2</v>
      </c>
      <c r="X193" s="78">
        <f t="shared" si="17"/>
        <v>0.12401960784313726</v>
      </c>
      <c r="Y193" s="78">
        <f t="shared" si="17"/>
        <v>9.166666666666666E-2</v>
      </c>
      <c r="Z193" s="78">
        <f t="shared" si="17"/>
        <v>0.13529411764705881</v>
      </c>
      <c r="AA193" s="78">
        <f t="shared" si="17"/>
        <v>0.13235294117647059</v>
      </c>
    </row>
    <row r="194" spans="1:27" x14ac:dyDescent="0.3">
      <c r="A194" s="116">
        <v>38718</v>
      </c>
      <c r="B194" s="9">
        <f t="shared" si="12"/>
        <v>200800</v>
      </c>
      <c r="C194" s="13">
        <v>20000</v>
      </c>
      <c r="D194" s="4">
        <v>11300</v>
      </c>
      <c r="E194" s="4">
        <v>15200</v>
      </c>
      <c r="F194" s="4">
        <v>7300</v>
      </c>
      <c r="G194" s="4">
        <v>8600</v>
      </c>
      <c r="H194" s="4">
        <v>25100</v>
      </c>
      <c r="I194" s="4">
        <v>3700</v>
      </c>
      <c r="J194" s="4">
        <v>13300</v>
      </c>
      <c r="K194" s="4">
        <v>24300</v>
      </c>
      <c r="L194" s="4">
        <v>18600</v>
      </c>
      <c r="M194" s="4">
        <v>27800.000000000004</v>
      </c>
      <c r="N194" s="9">
        <v>25600</v>
      </c>
      <c r="O194" s="69"/>
      <c r="P194" s="78">
        <f t="shared" si="17"/>
        <v>9.9601593625498003E-2</v>
      </c>
      <c r="Q194" s="78">
        <f t="shared" si="17"/>
        <v>5.6274900398406373E-2</v>
      </c>
      <c r="R194" s="78">
        <f t="shared" si="17"/>
        <v>7.5697211155378488E-2</v>
      </c>
      <c r="S194" s="78">
        <f t="shared" si="17"/>
        <v>3.6354581673306775E-2</v>
      </c>
      <c r="T194" s="78">
        <f t="shared" si="17"/>
        <v>4.282868525896414E-2</v>
      </c>
      <c r="U194" s="78">
        <f t="shared" si="17"/>
        <v>0.125</v>
      </c>
      <c r="V194" s="78">
        <f t="shared" si="17"/>
        <v>1.8426294820717132E-2</v>
      </c>
      <c r="W194" s="78">
        <f t="shared" si="17"/>
        <v>6.6235059760956172E-2</v>
      </c>
      <c r="X194" s="78">
        <f t="shared" si="17"/>
        <v>0.12101593625498008</v>
      </c>
      <c r="Y194" s="78">
        <f t="shared" si="17"/>
        <v>9.2629482071713148E-2</v>
      </c>
      <c r="Z194" s="78">
        <f t="shared" si="17"/>
        <v>0.13844621513944225</v>
      </c>
      <c r="AA194" s="78">
        <f t="shared" si="17"/>
        <v>0.12749003984063745</v>
      </c>
    </row>
    <row r="195" spans="1:27" x14ac:dyDescent="0.3">
      <c r="A195" s="116">
        <v>38749</v>
      </c>
      <c r="B195" s="9">
        <f t="shared" ref="B195:B258" si="18">SUM(C195:N195)</f>
        <v>202100</v>
      </c>
      <c r="C195" s="13">
        <v>20200</v>
      </c>
      <c r="D195" s="4">
        <v>11500</v>
      </c>
      <c r="E195" s="4">
        <v>15300</v>
      </c>
      <c r="F195" s="4">
        <v>7200</v>
      </c>
      <c r="G195" s="4">
        <v>8700</v>
      </c>
      <c r="H195" s="4">
        <v>25000</v>
      </c>
      <c r="I195" s="4">
        <v>3700</v>
      </c>
      <c r="J195" s="4">
        <v>13200</v>
      </c>
      <c r="K195" s="4">
        <v>24500</v>
      </c>
      <c r="L195" s="4">
        <v>18900</v>
      </c>
      <c r="M195" s="4">
        <v>27700</v>
      </c>
      <c r="N195" s="9">
        <v>26200</v>
      </c>
      <c r="O195" s="69"/>
      <c r="P195" s="78">
        <f t="shared" si="17"/>
        <v>9.9950519544779806E-2</v>
      </c>
      <c r="Q195" s="78">
        <f t="shared" si="17"/>
        <v>5.6902523503216229E-2</v>
      </c>
      <c r="R195" s="78">
        <f t="shared" si="17"/>
        <v>7.5705096486887682E-2</v>
      </c>
      <c r="S195" s="78">
        <f t="shared" si="17"/>
        <v>3.5625927758535375E-2</v>
      </c>
      <c r="T195" s="78">
        <f t="shared" si="17"/>
        <v>4.3047996041563584E-2</v>
      </c>
      <c r="U195" s="78">
        <f t="shared" si="17"/>
        <v>0.12370113805047006</v>
      </c>
      <c r="V195" s="78">
        <f t="shared" si="17"/>
        <v>1.830776843146957E-2</v>
      </c>
      <c r="W195" s="78">
        <f t="shared" si="17"/>
        <v>6.5314200890648197E-2</v>
      </c>
      <c r="X195" s="78">
        <f t="shared" si="17"/>
        <v>0.12122711528946066</v>
      </c>
      <c r="Y195" s="78">
        <f t="shared" si="17"/>
        <v>9.351806036615537E-2</v>
      </c>
      <c r="Z195" s="78">
        <f t="shared" si="17"/>
        <v>0.13706086095992084</v>
      </c>
      <c r="AA195" s="78">
        <f t="shared" si="17"/>
        <v>0.12963879267689263</v>
      </c>
    </row>
    <row r="196" spans="1:27" x14ac:dyDescent="0.3">
      <c r="A196" s="116">
        <v>38777</v>
      </c>
      <c r="B196" s="9">
        <f t="shared" si="18"/>
        <v>204100</v>
      </c>
      <c r="C196" s="13">
        <v>20300</v>
      </c>
      <c r="D196" s="4">
        <v>11700</v>
      </c>
      <c r="E196" s="4">
        <v>15600</v>
      </c>
      <c r="F196" s="4">
        <v>7400</v>
      </c>
      <c r="G196" s="4">
        <v>8900</v>
      </c>
      <c r="H196" s="4">
        <v>25400</v>
      </c>
      <c r="I196" s="4">
        <v>3700</v>
      </c>
      <c r="J196" s="4">
        <v>12900</v>
      </c>
      <c r="K196" s="4">
        <v>24500</v>
      </c>
      <c r="L196" s="4">
        <v>19300</v>
      </c>
      <c r="M196" s="4">
        <v>28100</v>
      </c>
      <c r="N196" s="9">
        <v>26300</v>
      </c>
      <c r="O196" s="69"/>
      <c r="P196" s="78">
        <f t="shared" si="17"/>
        <v>9.9461048505634489E-2</v>
      </c>
      <c r="Q196" s="78">
        <f t="shared" si="17"/>
        <v>5.7324840764331211E-2</v>
      </c>
      <c r="R196" s="78">
        <f t="shared" si="17"/>
        <v>7.6433121019108277E-2</v>
      </c>
      <c r="S196" s="78">
        <f t="shared" si="17"/>
        <v>3.6256736893679566E-2</v>
      </c>
      <c r="T196" s="78">
        <f t="shared" si="17"/>
        <v>4.3606075453209214E-2</v>
      </c>
      <c r="U196" s="78">
        <f t="shared" si="17"/>
        <v>0.12444879960803527</v>
      </c>
      <c r="V196" s="78">
        <f t="shared" si="17"/>
        <v>1.8128368446839783E-2</v>
      </c>
      <c r="W196" s="78">
        <f t="shared" si="17"/>
        <v>6.320431161195493E-2</v>
      </c>
      <c r="X196" s="78">
        <f t="shared" si="17"/>
        <v>0.12003919647231749</v>
      </c>
      <c r="Y196" s="78">
        <f t="shared" si="17"/>
        <v>9.456148946594807E-2</v>
      </c>
      <c r="Z196" s="78">
        <f t="shared" si="17"/>
        <v>0.13767760901518863</v>
      </c>
      <c r="AA196" s="78">
        <f t="shared" si="17"/>
        <v>0.12885840274375307</v>
      </c>
    </row>
    <row r="197" spans="1:27" x14ac:dyDescent="0.3">
      <c r="A197" s="116">
        <v>38808</v>
      </c>
      <c r="B197" s="9">
        <f t="shared" si="18"/>
        <v>203600</v>
      </c>
      <c r="C197" s="13">
        <v>20500</v>
      </c>
      <c r="D197" s="4">
        <v>11600</v>
      </c>
      <c r="E197" s="4">
        <v>15600</v>
      </c>
      <c r="F197" s="4">
        <v>7200</v>
      </c>
      <c r="G197" s="4">
        <v>9000</v>
      </c>
      <c r="H197" s="4">
        <v>25000</v>
      </c>
      <c r="I197" s="4">
        <v>3700</v>
      </c>
      <c r="J197" s="4">
        <v>12600</v>
      </c>
      <c r="K197" s="4">
        <v>24600</v>
      </c>
      <c r="L197" s="4">
        <v>19100</v>
      </c>
      <c r="M197" s="4">
        <v>28200</v>
      </c>
      <c r="N197" s="9">
        <v>26500</v>
      </c>
      <c r="O197" s="69"/>
      <c r="P197" s="78">
        <f t="shared" si="17"/>
        <v>0.1006876227897839</v>
      </c>
      <c r="Q197" s="78">
        <f t="shared" si="17"/>
        <v>5.6974459724950882E-2</v>
      </c>
      <c r="R197" s="78">
        <f t="shared" si="17"/>
        <v>7.6620825147347735E-2</v>
      </c>
      <c r="S197" s="78">
        <f t="shared" si="17"/>
        <v>3.536345776031434E-2</v>
      </c>
      <c r="T197" s="78">
        <f t="shared" si="17"/>
        <v>4.4204322200392929E-2</v>
      </c>
      <c r="U197" s="78">
        <f t="shared" si="17"/>
        <v>0.12278978388998035</v>
      </c>
      <c r="V197" s="78">
        <f t="shared" si="17"/>
        <v>1.8172888015717092E-2</v>
      </c>
      <c r="W197" s="78">
        <f t="shared" si="17"/>
        <v>6.1886051080550099E-2</v>
      </c>
      <c r="X197" s="78">
        <f t="shared" si="17"/>
        <v>0.12082514734774066</v>
      </c>
      <c r="Y197" s="78">
        <f t="shared" si="17"/>
        <v>9.3811394891944996E-2</v>
      </c>
      <c r="Z197" s="78">
        <f t="shared" si="17"/>
        <v>0.13850687622789784</v>
      </c>
      <c r="AA197" s="78">
        <f t="shared" si="17"/>
        <v>0.13015717092337917</v>
      </c>
    </row>
    <row r="198" spans="1:27" x14ac:dyDescent="0.3">
      <c r="A198" s="116">
        <v>38838</v>
      </c>
      <c r="B198" s="9">
        <f t="shared" si="18"/>
        <v>205200</v>
      </c>
      <c r="C198" s="13">
        <v>20600</v>
      </c>
      <c r="D198" s="4">
        <v>11900</v>
      </c>
      <c r="E198" s="4">
        <v>16100.000000000002</v>
      </c>
      <c r="F198" s="4">
        <v>7200</v>
      </c>
      <c r="G198" s="4">
        <v>9100</v>
      </c>
      <c r="H198" s="4">
        <v>25000</v>
      </c>
      <c r="I198" s="4">
        <v>3700</v>
      </c>
      <c r="J198" s="4">
        <v>12300</v>
      </c>
      <c r="K198" s="4">
        <v>24700</v>
      </c>
      <c r="L198" s="4">
        <v>19300</v>
      </c>
      <c r="M198" s="4">
        <v>28600</v>
      </c>
      <c r="N198" s="9">
        <v>26700</v>
      </c>
      <c r="O198" s="69"/>
      <c r="P198" s="78">
        <f t="shared" si="17"/>
        <v>0.10038986354775828</v>
      </c>
      <c r="Q198" s="78">
        <f t="shared" si="17"/>
        <v>5.7992202729044831E-2</v>
      </c>
      <c r="R198" s="78">
        <f t="shared" si="17"/>
        <v>7.8460038986354785E-2</v>
      </c>
      <c r="S198" s="78">
        <f t="shared" si="17"/>
        <v>3.5087719298245612E-2</v>
      </c>
      <c r="T198" s="78">
        <f t="shared" si="17"/>
        <v>4.4346978557504871E-2</v>
      </c>
      <c r="U198" s="78">
        <f t="shared" si="17"/>
        <v>0.12183235867446393</v>
      </c>
      <c r="V198" s="78">
        <f t="shared" si="17"/>
        <v>1.8031189083820662E-2</v>
      </c>
      <c r="W198" s="78">
        <f t="shared" si="17"/>
        <v>5.9941520467836254E-2</v>
      </c>
      <c r="X198" s="78">
        <f t="shared" si="17"/>
        <v>0.12037037037037036</v>
      </c>
      <c r="Y198" s="78">
        <f t="shared" si="17"/>
        <v>9.4054580896686155E-2</v>
      </c>
      <c r="Z198" s="78">
        <f t="shared" si="17"/>
        <v>0.13937621832358674</v>
      </c>
      <c r="AA198" s="78">
        <f t="shared" si="17"/>
        <v>0.13011695906432749</v>
      </c>
    </row>
    <row r="199" spans="1:27" x14ac:dyDescent="0.3">
      <c r="A199" s="116">
        <v>38869</v>
      </c>
      <c r="B199" s="9">
        <f t="shared" si="18"/>
        <v>205700</v>
      </c>
      <c r="C199" s="13">
        <v>21000</v>
      </c>
      <c r="D199" s="4">
        <v>12100</v>
      </c>
      <c r="E199" s="4">
        <v>16300</v>
      </c>
      <c r="F199" s="4">
        <v>7200</v>
      </c>
      <c r="G199" s="4">
        <v>9200</v>
      </c>
      <c r="H199" s="4">
        <v>25000</v>
      </c>
      <c r="I199" s="4">
        <v>3800</v>
      </c>
      <c r="J199" s="4">
        <v>12200</v>
      </c>
      <c r="K199" s="4">
        <v>24500</v>
      </c>
      <c r="L199" s="4">
        <v>19400</v>
      </c>
      <c r="M199" s="4">
        <v>28900</v>
      </c>
      <c r="N199" s="9">
        <v>26100</v>
      </c>
      <c r="O199" s="69"/>
      <c r="P199" s="78">
        <f t="shared" si="17"/>
        <v>0.10209042294603791</v>
      </c>
      <c r="Q199" s="78">
        <f t="shared" si="17"/>
        <v>5.8823529411764705E-2</v>
      </c>
      <c r="R199" s="78">
        <f t="shared" si="17"/>
        <v>7.9241614000972294E-2</v>
      </c>
      <c r="S199" s="78">
        <f t="shared" si="17"/>
        <v>3.5002430724355861E-2</v>
      </c>
      <c r="T199" s="78">
        <f t="shared" si="17"/>
        <v>4.472532814778804E-2</v>
      </c>
      <c r="U199" s="78">
        <f t="shared" si="17"/>
        <v>0.12153621779290229</v>
      </c>
      <c r="V199" s="78">
        <f t="shared" si="17"/>
        <v>1.8473505104521146E-2</v>
      </c>
      <c r="W199" s="78">
        <f t="shared" si="17"/>
        <v>5.9309674282936313E-2</v>
      </c>
      <c r="X199" s="78">
        <f t="shared" si="17"/>
        <v>0.11910549343704424</v>
      </c>
      <c r="Y199" s="78">
        <f t="shared" si="17"/>
        <v>9.4312105007292174E-2</v>
      </c>
      <c r="Z199" s="78">
        <f t="shared" si="17"/>
        <v>0.14049586776859505</v>
      </c>
      <c r="AA199" s="78">
        <f t="shared" si="17"/>
        <v>0.12688381137579</v>
      </c>
    </row>
    <row r="200" spans="1:27" x14ac:dyDescent="0.3">
      <c r="A200" s="116">
        <v>38899</v>
      </c>
      <c r="B200" s="9">
        <f t="shared" si="18"/>
        <v>204800</v>
      </c>
      <c r="C200" s="13">
        <v>21200</v>
      </c>
      <c r="D200" s="4">
        <v>11800</v>
      </c>
      <c r="E200" s="4">
        <v>16100.000000000002</v>
      </c>
      <c r="F200" s="4">
        <v>7400</v>
      </c>
      <c r="G200" s="4">
        <v>9300</v>
      </c>
      <c r="H200" s="4">
        <v>25000</v>
      </c>
      <c r="I200" s="4">
        <v>3800</v>
      </c>
      <c r="J200" s="4">
        <v>12100</v>
      </c>
      <c r="K200" s="4">
        <v>24800</v>
      </c>
      <c r="L200" s="4">
        <v>18900</v>
      </c>
      <c r="M200" s="4">
        <v>28900</v>
      </c>
      <c r="N200" s="9">
        <v>25500</v>
      </c>
      <c r="O200" s="69"/>
      <c r="P200" s="78">
        <f t="shared" si="17"/>
        <v>0.103515625</v>
      </c>
      <c r="Q200" s="78">
        <f t="shared" si="17"/>
        <v>5.76171875E-2</v>
      </c>
      <c r="R200" s="78">
        <f t="shared" si="17"/>
        <v>7.8613281250000014E-2</v>
      </c>
      <c r="S200" s="78">
        <f t="shared" si="17"/>
        <v>3.61328125E-2</v>
      </c>
      <c r="T200" s="78">
        <f t="shared" si="17"/>
        <v>4.541015625E-2</v>
      </c>
      <c r="U200" s="78">
        <f t="shared" si="17"/>
        <v>0.1220703125</v>
      </c>
      <c r="V200" s="78">
        <f t="shared" si="17"/>
        <v>1.85546875E-2</v>
      </c>
      <c r="W200" s="78">
        <f t="shared" si="17"/>
        <v>5.908203125E-2</v>
      </c>
      <c r="X200" s="78">
        <f t="shared" si="17"/>
        <v>0.12109375</v>
      </c>
      <c r="Y200" s="78">
        <f t="shared" si="17"/>
        <v>9.228515625E-2</v>
      </c>
      <c r="Z200" s="78">
        <f t="shared" si="17"/>
        <v>0.14111328125</v>
      </c>
      <c r="AA200" s="78">
        <f t="shared" si="17"/>
        <v>0.12451171875</v>
      </c>
    </row>
    <row r="201" spans="1:27" x14ac:dyDescent="0.3">
      <c r="A201" s="116">
        <v>38930</v>
      </c>
      <c r="B201" s="9">
        <f t="shared" si="18"/>
        <v>206100</v>
      </c>
      <c r="C201" s="13">
        <v>21300</v>
      </c>
      <c r="D201" s="4">
        <v>12000</v>
      </c>
      <c r="E201" s="4">
        <v>16400</v>
      </c>
      <c r="F201" s="4">
        <v>7400</v>
      </c>
      <c r="G201" s="4">
        <v>9500</v>
      </c>
      <c r="H201" s="4">
        <v>25000</v>
      </c>
      <c r="I201" s="4">
        <v>3800</v>
      </c>
      <c r="J201" s="4">
        <v>12100</v>
      </c>
      <c r="K201" s="4">
        <v>25000</v>
      </c>
      <c r="L201" s="4">
        <v>19000</v>
      </c>
      <c r="M201" s="4">
        <v>29000</v>
      </c>
      <c r="N201" s="9">
        <v>25600</v>
      </c>
      <c r="O201" s="69"/>
      <c r="P201" s="78">
        <f t="shared" si="17"/>
        <v>0.10334788937409024</v>
      </c>
      <c r="Q201" s="78">
        <f t="shared" si="17"/>
        <v>5.8224163027656477E-2</v>
      </c>
      <c r="R201" s="78">
        <f t="shared" si="17"/>
        <v>7.957302280446385E-2</v>
      </c>
      <c r="S201" s="78">
        <f t="shared" si="17"/>
        <v>3.5904900533721494E-2</v>
      </c>
      <c r="T201" s="78">
        <f t="shared" si="17"/>
        <v>4.6094129063561376E-2</v>
      </c>
      <c r="U201" s="78">
        <f t="shared" si="17"/>
        <v>0.12130033964095099</v>
      </c>
      <c r="V201" s="78">
        <f t="shared" si="17"/>
        <v>1.8437651625424552E-2</v>
      </c>
      <c r="W201" s="78">
        <f t="shared" si="17"/>
        <v>5.8709364386220278E-2</v>
      </c>
      <c r="X201" s="78">
        <f t="shared" si="17"/>
        <v>0.12130033964095099</v>
      </c>
      <c r="Y201" s="78">
        <f t="shared" si="17"/>
        <v>9.2188258127122752E-2</v>
      </c>
      <c r="Z201" s="78">
        <f t="shared" si="17"/>
        <v>0.14070839398350315</v>
      </c>
      <c r="AA201" s="78">
        <f t="shared" si="17"/>
        <v>0.12421154779233382</v>
      </c>
    </row>
    <row r="202" spans="1:27" x14ac:dyDescent="0.3">
      <c r="A202" s="116">
        <v>38961</v>
      </c>
      <c r="B202" s="9">
        <f t="shared" si="18"/>
        <v>208500</v>
      </c>
      <c r="C202" s="13">
        <v>21500</v>
      </c>
      <c r="D202" s="4">
        <v>12100</v>
      </c>
      <c r="E202" s="4">
        <v>16500</v>
      </c>
      <c r="F202" s="4">
        <v>7400</v>
      </c>
      <c r="G202" s="4">
        <v>9500</v>
      </c>
      <c r="H202" s="4">
        <v>25100</v>
      </c>
      <c r="I202" s="4">
        <v>3800</v>
      </c>
      <c r="J202" s="4">
        <v>12200</v>
      </c>
      <c r="K202" s="4">
        <v>25000</v>
      </c>
      <c r="L202" s="4">
        <v>19000</v>
      </c>
      <c r="M202" s="4">
        <v>29700</v>
      </c>
      <c r="N202" s="9">
        <v>26700</v>
      </c>
      <c r="O202" s="69"/>
      <c r="P202" s="78">
        <f t="shared" si="17"/>
        <v>0.10311750599520383</v>
      </c>
      <c r="Q202" s="78">
        <f t="shared" si="17"/>
        <v>5.8033573141486813E-2</v>
      </c>
      <c r="R202" s="78">
        <f t="shared" si="17"/>
        <v>7.9136690647482008E-2</v>
      </c>
      <c r="S202" s="78">
        <f t="shared" si="17"/>
        <v>3.5491606714628296E-2</v>
      </c>
      <c r="T202" s="78">
        <f t="shared" si="17"/>
        <v>4.5563549160671464E-2</v>
      </c>
      <c r="U202" s="78">
        <f t="shared" si="17"/>
        <v>0.12038369304556355</v>
      </c>
      <c r="V202" s="78">
        <f t="shared" si="17"/>
        <v>1.8225419664268584E-2</v>
      </c>
      <c r="W202" s="78">
        <f t="shared" si="17"/>
        <v>5.851318944844125E-2</v>
      </c>
      <c r="X202" s="78">
        <f t="shared" si="17"/>
        <v>0.11990407673860912</v>
      </c>
      <c r="Y202" s="78">
        <f t="shared" si="17"/>
        <v>9.1127098321342928E-2</v>
      </c>
      <c r="Z202" s="78">
        <f t="shared" si="17"/>
        <v>0.14244604316546763</v>
      </c>
      <c r="AA202" s="78">
        <f t="shared" si="17"/>
        <v>0.12805755395683452</v>
      </c>
    </row>
    <row r="203" spans="1:27" x14ac:dyDescent="0.3">
      <c r="A203" s="116">
        <v>38991</v>
      </c>
      <c r="B203" s="9">
        <f t="shared" si="18"/>
        <v>207100</v>
      </c>
      <c r="C203" s="13">
        <v>21700</v>
      </c>
      <c r="D203" s="4">
        <v>11900</v>
      </c>
      <c r="E203" s="4">
        <v>17000</v>
      </c>
      <c r="F203" s="4">
        <v>7300</v>
      </c>
      <c r="G203" s="4">
        <v>9300</v>
      </c>
      <c r="H203" s="4">
        <v>24900</v>
      </c>
      <c r="I203" s="4">
        <v>3800</v>
      </c>
      <c r="J203" s="4">
        <v>12000</v>
      </c>
      <c r="K203" s="4">
        <v>24500</v>
      </c>
      <c r="L203" s="4">
        <v>18700</v>
      </c>
      <c r="M203" s="4">
        <v>29600</v>
      </c>
      <c r="N203" s="9">
        <v>26400</v>
      </c>
      <c r="O203" s="69"/>
      <c r="P203" s="78">
        <f t="shared" si="17"/>
        <v>0.10478029937228392</v>
      </c>
      <c r="Q203" s="78">
        <f t="shared" si="17"/>
        <v>5.7460164171897636E-2</v>
      </c>
      <c r="R203" s="78">
        <f t="shared" si="17"/>
        <v>8.2085948816996615E-2</v>
      </c>
      <c r="S203" s="78">
        <f t="shared" si="17"/>
        <v>3.5248672139063256E-2</v>
      </c>
      <c r="T203" s="78">
        <f t="shared" si="17"/>
        <v>4.4905842588121678E-2</v>
      </c>
      <c r="U203" s="78">
        <f t="shared" si="17"/>
        <v>0.1202317720907774</v>
      </c>
      <c r="V203" s="78">
        <f t="shared" si="17"/>
        <v>1.834862385321101E-2</v>
      </c>
      <c r="W203" s="78">
        <f t="shared" si="17"/>
        <v>5.7943022694350553E-2</v>
      </c>
      <c r="X203" s="78">
        <f t="shared" si="17"/>
        <v>0.11830033800096572</v>
      </c>
      <c r="Y203" s="78">
        <f t="shared" si="17"/>
        <v>9.0294543698696286E-2</v>
      </c>
      <c r="Z203" s="78">
        <f t="shared" si="17"/>
        <v>0.14292612264606469</v>
      </c>
      <c r="AA203" s="78">
        <f t="shared" si="17"/>
        <v>0.12747464992757121</v>
      </c>
    </row>
    <row r="204" spans="1:27" x14ac:dyDescent="0.3">
      <c r="A204" s="116">
        <v>39022</v>
      </c>
      <c r="B204" s="9">
        <f t="shared" si="18"/>
        <v>208400</v>
      </c>
      <c r="C204" s="13">
        <v>21800</v>
      </c>
      <c r="D204" s="4">
        <v>11800</v>
      </c>
      <c r="E204" s="4">
        <v>16800</v>
      </c>
      <c r="F204" s="4">
        <v>7300</v>
      </c>
      <c r="G204" s="4">
        <v>9400</v>
      </c>
      <c r="H204" s="4">
        <v>25400</v>
      </c>
      <c r="I204" s="4">
        <v>3900</v>
      </c>
      <c r="J204" s="4">
        <v>12100</v>
      </c>
      <c r="K204" s="4">
        <v>24700</v>
      </c>
      <c r="L204" s="4">
        <v>18700</v>
      </c>
      <c r="M204" s="4">
        <v>29700</v>
      </c>
      <c r="N204" s="9">
        <v>26800</v>
      </c>
      <c r="O204" s="69"/>
      <c r="P204" s="78">
        <f t="shared" si="17"/>
        <v>0.10460652591170826</v>
      </c>
      <c r="Q204" s="78">
        <f t="shared" si="17"/>
        <v>5.6621880998080618E-2</v>
      </c>
      <c r="R204" s="78">
        <f t="shared" si="17"/>
        <v>8.0614203454894437E-2</v>
      </c>
      <c r="S204" s="78">
        <f t="shared" si="17"/>
        <v>3.5028790786948177E-2</v>
      </c>
      <c r="T204" s="78">
        <f t="shared" si="17"/>
        <v>4.5105566218809984E-2</v>
      </c>
      <c r="U204" s="78">
        <f t="shared" si="17"/>
        <v>0.1218809980806142</v>
      </c>
      <c r="V204" s="78">
        <f t="shared" si="17"/>
        <v>1.8714011516314778E-2</v>
      </c>
      <c r="W204" s="78">
        <f t="shared" si="17"/>
        <v>5.8061420345489445E-2</v>
      </c>
      <c r="X204" s="78">
        <f t="shared" si="17"/>
        <v>0.11852207293666027</v>
      </c>
      <c r="Y204" s="78">
        <f t="shared" si="17"/>
        <v>8.9731285988483692E-2</v>
      </c>
      <c r="Z204" s="78">
        <f t="shared" si="17"/>
        <v>0.14251439539347407</v>
      </c>
      <c r="AA204" s="78">
        <f t="shared" si="17"/>
        <v>0.12859884836852206</v>
      </c>
    </row>
    <row r="205" spans="1:27" x14ac:dyDescent="0.3">
      <c r="A205" s="116">
        <v>39052</v>
      </c>
      <c r="B205" s="9">
        <f t="shared" si="18"/>
        <v>208700</v>
      </c>
      <c r="C205" s="13">
        <v>22100</v>
      </c>
      <c r="D205" s="4">
        <v>11600</v>
      </c>
      <c r="E205" s="4">
        <v>16800</v>
      </c>
      <c r="F205" s="4">
        <v>7300</v>
      </c>
      <c r="G205" s="4">
        <v>9400</v>
      </c>
      <c r="H205" s="4">
        <v>25500</v>
      </c>
      <c r="I205" s="4">
        <v>3900</v>
      </c>
      <c r="J205" s="4">
        <v>12300</v>
      </c>
      <c r="K205" s="4">
        <v>24600</v>
      </c>
      <c r="L205" s="4">
        <v>18700</v>
      </c>
      <c r="M205" s="4">
        <v>29799.999999999996</v>
      </c>
      <c r="N205" s="9">
        <v>26700</v>
      </c>
      <c r="O205" s="69"/>
      <c r="P205" s="78">
        <f t="shared" si="17"/>
        <v>0.10589362721609967</v>
      </c>
      <c r="Q205" s="78">
        <f t="shared" si="17"/>
        <v>5.558217537134643E-2</v>
      </c>
      <c r="R205" s="78">
        <f t="shared" si="17"/>
        <v>8.0498322951605181E-2</v>
      </c>
      <c r="S205" s="78">
        <f t="shared" si="17"/>
        <v>3.4978437949209393E-2</v>
      </c>
      <c r="T205" s="78">
        <f t="shared" si="17"/>
        <v>4.5040728318160035E-2</v>
      </c>
      <c r="U205" s="78">
        <f t="shared" si="17"/>
        <v>0.122184954480115</v>
      </c>
      <c r="V205" s="78">
        <f t="shared" si="17"/>
        <v>1.8687110685194058E-2</v>
      </c>
      <c r="W205" s="78">
        <f t="shared" si="17"/>
        <v>5.8936272160996644E-2</v>
      </c>
      <c r="X205" s="78">
        <f t="shared" si="17"/>
        <v>0.11787254432199329</v>
      </c>
      <c r="Y205" s="78">
        <f t="shared" si="17"/>
        <v>8.9602299952084338E-2</v>
      </c>
      <c r="Z205" s="78">
        <f t="shared" si="17"/>
        <v>0.14278869190225202</v>
      </c>
      <c r="AA205" s="78">
        <f t="shared" si="17"/>
        <v>0.12793483469094394</v>
      </c>
    </row>
    <row r="206" spans="1:27" x14ac:dyDescent="0.3">
      <c r="A206" s="116">
        <v>39083</v>
      </c>
      <c r="B206" s="9">
        <f t="shared" si="18"/>
        <v>205400</v>
      </c>
      <c r="C206" s="13">
        <v>21900</v>
      </c>
      <c r="D206" s="4">
        <v>11000</v>
      </c>
      <c r="E206" s="4">
        <v>16500</v>
      </c>
      <c r="F206" s="4">
        <v>7300</v>
      </c>
      <c r="G206" s="4">
        <v>9600</v>
      </c>
      <c r="H206" s="4">
        <v>24800</v>
      </c>
      <c r="I206" s="4">
        <v>4000</v>
      </c>
      <c r="J206" s="4">
        <v>12400</v>
      </c>
      <c r="K206" s="4">
        <v>24500</v>
      </c>
      <c r="L206" s="4">
        <v>18300</v>
      </c>
      <c r="M206" s="4">
        <v>29300</v>
      </c>
      <c r="N206" s="9">
        <v>25800</v>
      </c>
      <c r="O206" s="69"/>
      <c r="P206" s="78">
        <f t="shared" si="17"/>
        <v>0.10662122687439143</v>
      </c>
      <c r="Q206" s="78">
        <f t="shared" si="17"/>
        <v>5.3554040895813046E-2</v>
      </c>
      <c r="R206" s="78">
        <f t="shared" si="17"/>
        <v>8.0331061343719576E-2</v>
      </c>
      <c r="S206" s="78">
        <f t="shared" si="17"/>
        <v>3.554040895813048E-2</v>
      </c>
      <c r="T206" s="78">
        <f t="shared" si="17"/>
        <v>4.6738072054527749E-2</v>
      </c>
      <c r="U206" s="78">
        <f t="shared" si="17"/>
        <v>0.12074001947419669</v>
      </c>
      <c r="V206" s="78">
        <f t="shared" si="17"/>
        <v>1.9474196689386564E-2</v>
      </c>
      <c r="W206" s="78">
        <f t="shared" si="17"/>
        <v>6.0370009737098343E-2</v>
      </c>
      <c r="X206" s="78">
        <f t="shared" si="17"/>
        <v>0.1192794547224927</v>
      </c>
      <c r="Y206" s="78">
        <f t="shared" si="17"/>
        <v>8.9094449853943519E-2</v>
      </c>
      <c r="Z206" s="78">
        <f t="shared" si="17"/>
        <v>0.14264849074975658</v>
      </c>
      <c r="AA206" s="78">
        <f t="shared" si="17"/>
        <v>0.12560856864654332</v>
      </c>
    </row>
    <row r="207" spans="1:27" x14ac:dyDescent="0.3">
      <c r="A207" s="116">
        <v>39114</v>
      </c>
      <c r="B207" s="9">
        <f t="shared" si="18"/>
        <v>207100</v>
      </c>
      <c r="C207" s="13">
        <v>21900</v>
      </c>
      <c r="D207" s="4">
        <v>11200</v>
      </c>
      <c r="E207" s="4">
        <v>16500</v>
      </c>
      <c r="F207" s="4">
        <v>7400</v>
      </c>
      <c r="G207" s="4">
        <v>9700</v>
      </c>
      <c r="H207" s="4">
        <v>24700</v>
      </c>
      <c r="I207" s="4">
        <v>4000</v>
      </c>
      <c r="J207" s="4">
        <v>12500</v>
      </c>
      <c r="K207" s="4">
        <v>24600</v>
      </c>
      <c r="L207" s="4">
        <v>18700</v>
      </c>
      <c r="M207" s="4">
        <v>29400</v>
      </c>
      <c r="N207" s="9">
        <v>26500</v>
      </c>
      <c r="O207" s="69"/>
      <c r="P207" s="78">
        <f t="shared" si="17"/>
        <v>0.10574601641718977</v>
      </c>
      <c r="Q207" s="78">
        <f t="shared" si="17"/>
        <v>5.4080154514727183E-2</v>
      </c>
      <c r="R207" s="78">
        <f t="shared" si="17"/>
        <v>7.9671656204732016E-2</v>
      </c>
      <c r="S207" s="78">
        <f t="shared" si="17"/>
        <v>3.5731530661516173E-2</v>
      </c>
      <c r="T207" s="78">
        <f t="shared" si="17"/>
        <v>4.6837276677933366E-2</v>
      </c>
      <c r="U207" s="78">
        <f t="shared" si="17"/>
        <v>0.11926605504587157</v>
      </c>
      <c r="V207" s="78">
        <f t="shared" si="17"/>
        <v>1.9314340898116851E-2</v>
      </c>
      <c r="W207" s="78">
        <f t="shared" si="17"/>
        <v>6.0357315306615159E-2</v>
      </c>
      <c r="X207" s="78">
        <f t="shared" si="17"/>
        <v>0.11878319652341864</v>
      </c>
      <c r="Y207" s="78">
        <f t="shared" si="17"/>
        <v>9.0294543698696286E-2</v>
      </c>
      <c r="Z207" s="78">
        <f t="shared" si="17"/>
        <v>0.14196040560115886</v>
      </c>
      <c r="AA207" s="78">
        <f t="shared" si="17"/>
        <v>0.12795750845002415</v>
      </c>
    </row>
    <row r="208" spans="1:27" x14ac:dyDescent="0.3">
      <c r="A208" s="116">
        <v>39142</v>
      </c>
      <c r="B208" s="9">
        <f t="shared" si="18"/>
        <v>209400</v>
      </c>
      <c r="C208" s="13">
        <v>22100</v>
      </c>
      <c r="D208" s="4">
        <v>11500</v>
      </c>
      <c r="E208" s="4">
        <v>16800</v>
      </c>
      <c r="F208" s="4">
        <v>7600</v>
      </c>
      <c r="G208" s="4">
        <v>9800</v>
      </c>
      <c r="H208" s="4">
        <v>25100</v>
      </c>
      <c r="I208" s="4">
        <v>4000</v>
      </c>
      <c r="J208" s="4">
        <v>12400</v>
      </c>
      <c r="K208" s="4">
        <v>24800</v>
      </c>
      <c r="L208" s="4">
        <v>19000</v>
      </c>
      <c r="M208" s="4">
        <v>29599.999999999996</v>
      </c>
      <c r="N208" s="9">
        <v>26700</v>
      </c>
      <c r="O208" s="69"/>
      <c r="P208" s="78">
        <f t="shared" si="17"/>
        <v>0.10553963705826171</v>
      </c>
      <c r="Q208" s="78">
        <f t="shared" si="17"/>
        <v>5.4918815663801336E-2</v>
      </c>
      <c r="R208" s="78">
        <f t="shared" si="17"/>
        <v>8.0229226361031525E-2</v>
      </c>
      <c r="S208" s="78">
        <f t="shared" si="17"/>
        <v>3.629417382999045E-2</v>
      </c>
      <c r="T208" s="78">
        <f t="shared" si="17"/>
        <v>4.6800382043935052E-2</v>
      </c>
      <c r="U208" s="78">
        <f t="shared" si="17"/>
        <v>0.11986628462273162</v>
      </c>
      <c r="V208" s="78">
        <f t="shared" si="17"/>
        <v>1.9102196752626553E-2</v>
      </c>
      <c r="W208" s="78">
        <f t="shared" si="17"/>
        <v>5.9216809933142309E-2</v>
      </c>
      <c r="X208" s="78">
        <f t="shared" si="17"/>
        <v>0.11843361986628462</v>
      </c>
      <c r="Y208" s="78">
        <f t="shared" si="17"/>
        <v>9.0735434574976126E-2</v>
      </c>
      <c r="Z208" s="78">
        <f t="shared" si="17"/>
        <v>0.14135625596943646</v>
      </c>
      <c r="AA208" s="78">
        <f t="shared" si="17"/>
        <v>0.12750716332378223</v>
      </c>
    </row>
    <row r="209" spans="1:27" x14ac:dyDescent="0.3">
      <c r="A209" s="116">
        <v>39173</v>
      </c>
      <c r="B209" s="9">
        <f t="shared" si="18"/>
        <v>210600</v>
      </c>
      <c r="C209" s="13">
        <v>22700</v>
      </c>
      <c r="D209" s="4">
        <v>11800</v>
      </c>
      <c r="E209" s="4">
        <v>16900</v>
      </c>
      <c r="F209" s="4">
        <v>7500</v>
      </c>
      <c r="G209" s="4">
        <v>10000</v>
      </c>
      <c r="H209" s="4">
        <v>25200</v>
      </c>
      <c r="I209" s="4">
        <v>4000</v>
      </c>
      <c r="J209" s="4">
        <v>12400</v>
      </c>
      <c r="K209" s="4">
        <v>25200</v>
      </c>
      <c r="L209" s="4">
        <v>18900</v>
      </c>
      <c r="M209" s="4">
        <v>28900.000000000004</v>
      </c>
      <c r="N209" s="9">
        <v>27100</v>
      </c>
      <c r="O209" s="69"/>
      <c r="P209" s="78">
        <f t="shared" si="17"/>
        <v>0.10778727445394112</v>
      </c>
      <c r="Q209" s="78">
        <f t="shared" si="17"/>
        <v>5.6030389363722698E-2</v>
      </c>
      <c r="R209" s="78">
        <f t="shared" si="17"/>
        <v>8.0246913580246909E-2</v>
      </c>
      <c r="S209" s="78">
        <f t="shared" si="17"/>
        <v>3.5612535612535613E-2</v>
      </c>
      <c r="T209" s="78">
        <f t="shared" si="17"/>
        <v>4.7483380816714153E-2</v>
      </c>
      <c r="U209" s="78">
        <f t="shared" si="17"/>
        <v>0.11965811965811966</v>
      </c>
      <c r="V209" s="78">
        <f t="shared" si="17"/>
        <v>1.8993352326685659E-2</v>
      </c>
      <c r="W209" s="78">
        <f t="shared" si="17"/>
        <v>5.8879392212725548E-2</v>
      </c>
      <c r="X209" s="78">
        <f t="shared" si="17"/>
        <v>0.11965811965811966</v>
      </c>
      <c r="Y209" s="78">
        <f t="shared" si="17"/>
        <v>8.9743589743589744E-2</v>
      </c>
      <c r="Z209" s="78">
        <f t="shared" si="17"/>
        <v>0.13722697056030392</v>
      </c>
      <c r="AA209" s="78">
        <f t="shared" si="17"/>
        <v>0.12867996201329535</v>
      </c>
    </row>
    <row r="210" spans="1:27" x14ac:dyDescent="0.3">
      <c r="A210" s="116">
        <v>39203</v>
      </c>
      <c r="B210" s="9">
        <f t="shared" si="18"/>
        <v>211400</v>
      </c>
      <c r="C210" s="13">
        <v>22400</v>
      </c>
      <c r="D210" s="4">
        <v>12100</v>
      </c>
      <c r="E210" s="4">
        <v>17000</v>
      </c>
      <c r="F210" s="4">
        <v>7500</v>
      </c>
      <c r="G210" s="4">
        <v>10000</v>
      </c>
      <c r="H210" s="4">
        <v>25200</v>
      </c>
      <c r="I210" s="4">
        <v>4000</v>
      </c>
      <c r="J210" s="4">
        <v>12300</v>
      </c>
      <c r="K210" s="4">
        <v>25300</v>
      </c>
      <c r="L210" s="4">
        <v>19100</v>
      </c>
      <c r="M210" s="4">
        <v>29100</v>
      </c>
      <c r="N210" s="9">
        <v>27400</v>
      </c>
      <c r="O210" s="69"/>
      <c r="P210" s="78">
        <f t="shared" si="17"/>
        <v>0.10596026490066225</v>
      </c>
      <c r="Q210" s="78">
        <f t="shared" si="17"/>
        <v>5.7237464522232731E-2</v>
      </c>
      <c r="R210" s="78">
        <f t="shared" si="17"/>
        <v>8.0416272469252606E-2</v>
      </c>
      <c r="S210" s="78">
        <f t="shared" si="17"/>
        <v>3.5477767265846734E-2</v>
      </c>
      <c r="T210" s="78">
        <f t="shared" si="17"/>
        <v>4.730368968779565E-2</v>
      </c>
      <c r="U210" s="78">
        <f t="shared" si="17"/>
        <v>0.11920529801324503</v>
      </c>
      <c r="V210" s="78">
        <f t="shared" si="17"/>
        <v>1.8921475875118259E-2</v>
      </c>
      <c r="W210" s="78">
        <f t="shared" si="17"/>
        <v>5.8183538315988645E-2</v>
      </c>
      <c r="X210" s="78">
        <f t="shared" si="17"/>
        <v>0.11967833491012299</v>
      </c>
      <c r="Y210" s="78">
        <f t="shared" si="17"/>
        <v>9.0350047303689687E-2</v>
      </c>
      <c r="Z210" s="78">
        <f t="shared" si="17"/>
        <v>0.13765373699148534</v>
      </c>
      <c r="AA210" s="78">
        <f t="shared" si="17"/>
        <v>0.12961210974456008</v>
      </c>
    </row>
    <row r="211" spans="1:27" x14ac:dyDescent="0.3">
      <c r="A211" s="116">
        <v>39234</v>
      </c>
      <c r="B211" s="9">
        <f t="shared" si="18"/>
        <v>212500</v>
      </c>
      <c r="C211" s="13">
        <v>22600</v>
      </c>
      <c r="D211" s="4">
        <v>12300</v>
      </c>
      <c r="E211" s="4">
        <v>17100</v>
      </c>
      <c r="F211" s="4">
        <v>7600</v>
      </c>
      <c r="G211" s="4">
        <v>10100</v>
      </c>
      <c r="H211" s="4">
        <v>25300</v>
      </c>
      <c r="I211" s="4">
        <v>4000</v>
      </c>
      <c r="J211" s="4">
        <v>12200</v>
      </c>
      <c r="K211" s="4">
        <v>25700</v>
      </c>
      <c r="L211" s="4">
        <v>19600</v>
      </c>
      <c r="M211" s="4">
        <v>29300.000000000004</v>
      </c>
      <c r="N211" s="9">
        <v>26700</v>
      </c>
      <c r="O211" s="69"/>
      <c r="P211" s="78">
        <f t="shared" si="17"/>
        <v>0.10635294117647059</v>
      </c>
      <c r="Q211" s="78">
        <f t="shared" si="17"/>
        <v>5.7882352941176468E-2</v>
      </c>
      <c r="R211" s="78">
        <f t="shared" si="17"/>
        <v>8.0470588235294113E-2</v>
      </c>
      <c r="S211" s="78">
        <f t="shared" si="17"/>
        <v>3.5764705882352942E-2</v>
      </c>
      <c r="T211" s="78">
        <f t="shared" si="17"/>
        <v>4.7529411764705883E-2</v>
      </c>
      <c r="U211" s="78">
        <f t="shared" si="17"/>
        <v>0.11905882352941176</v>
      </c>
      <c r="V211" s="78">
        <f t="shared" si="17"/>
        <v>1.8823529411764704E-2</v>
      </c>
      <c r="W211" s="78">
        <f t="shared" si="17"/>
        <v>5.741176470588235E-2</v>
      </c>
      <c r="X211" s="78">
        <f t="shared" si="17"/>
        <v>0.12094117647058823</v>
      </c>
      <c r="Y211" s="78">
        <f t="shared" si="17"/>
        <v>9.2235294117647054E-2</v>
      </c>
      <c r="Z211" s="78">
        <f t="shared" si="17"/>
        <v>0.13788235294117648</v>
      </c>
      <c r="AA211" s="78">
        <f t="shared" si="17"/>
        <v>0.12564705882352942</v>
      </c>
    </row>
    <row r="212" spans="1:27" x14ac:dyDescent="0.3">
      <c r="A212" s="116">
        <v>39264</v>
      </c>
      <c r="B212" s="9">
        <f t="shared" si="18"/>
        <v>213100</v>
      </c>
      <c r="C212" s="13">
        <v>22900</v>
      </c>
      <c r="D212" s="4">
        <v>12300</v>
      </c>
      <c r="E212" s="4">
        <v>16800</v>
      </c>
      <c r="F212" s="4">
        <v>7500</v>
      </c>
      <c r="G212" s="4">
        <v>10200</v>
      </c>
      <c r="H212" s="4">
        <v>25400</v>
      </c>
      <c r="I212" s="4">
        <v>3900</v>
      </c>
      <c r="J212" s="4">
        <v>12500</v>
      </c>
      <c r="K212" s="4">
        <v>25100</v>
      </c>
      <c r="L212" s="4">
        <v>19700</v>
      </c>
      <c r="M212" s="4">
        <v>30800</v>
      </c>
      <c r="N212" s="9">
        <v>26000</v>
      </c>
      <c r="O212" s="69"/>
      <c r="P212" s="78">
        <f t="shared" si="17"/>
        <v>0.10746128578132333</v>
      </c>
      <c r="Q212" s="78">
        <f t="shared" si="17"/>
        <v>5.7719380572501172E-2</v>
      </c>
      <c r="R212" s="78">
        <f t="shared" si="17"/>
        <v>7.883622712341623E-2</v>
      </c>
      <c r="S212" s="78">
        <f t="shared" si="17"/>
        <v>3.5194744251525106E-2</v>
      </c>
      <c r="T212" s="78">
        <f t="shared" si="17"/>
        <v>4.7864852182074147E-2</v>
      </c>
      <c r="U212" s="78">
        <f t="shared" si="17"/>
        <v>0.11919286719849835</v>
      </c>
      <c r="V212" s="78">
        <f t="shared" si="17"/>
        <v>1.8301267010793053E-2</v>
      </c>
      <c r="W212" s="78">
        <f t="shared" si="17"/>
        <v>5.8657907085875177E-2</v>
      </c>
      <c r="X212" s="78">
        <f t="shared" si="17"/>
        <v>0.11778507742843736</v>
      </c>
      <c r="Y212" s="78">
        <f t="shared" si="17"/>
        <v>9.2444861567339276E-2</v>
      </c>
      <c r="Z212" s="78">
        <f t="shared" si="17"/>
        <v>0.14453308305959645</v>
      </c>
      <c r="AA212" s="78">
        <f t="shared" si="17"/>
        <v>0.12200844673862037</v>
      </c>
    </row>
    <row r="213" spans="1:27" x14ac:dyDescent="0.3">
      <c r="A213" s="116">
        <v>39295</v>
      </c>
      <c r="B213" s="9">
        <f t="shared" si="18"/>
        <v>215600</v>
      </c>
      <c r="C213" s="13">
        <v>23300</v>
      </c>
      <c r="D213" s="4">
        <v>12400</v>
      </c>
      <c r="E213" s="4">
        <v>17000</v>
      </c>
      <c r="F213" s="4">
        <v>7600</v>
      </c>
      <c r="G213" s="4">
        <v>10400</v>
      </c>
      <c r="H213" s="4">
        <v>25600</v>
      </c>
      <c r="I213" s="4">
        <v>3900</v>
      </c>
      <c r="J213" s="4">
        <v>12400</v>
      </c>
      <c r="K213" s="4">
        <v>25400</v>
      </c>
      <c r="L213" s="4">
        <v>19900</v>
      </c>
      <c r="M213" s="4">
        <v>31199.999999999996</v>
      </c>
      <c r="N213" s="9">
        <v>26500</v>
      </c>
      <c r="O213" s="69"/>
      <c r="P213" s="78">
        <f t="shared" si="17"/>
        <v>0.10807050092764378</v>
      </c>
      <c r="Q213" s="78">
        <f t="shared" si="17"/>
        <v>5.7513914656771803E-2</v>
      </c>
      <c r="R213" s="78">
        <f t="shared" si="17"/>
        <v>7.8849721706864564E-2</v>
      </c>
      <c r="S213" s="78">
        <f t="shared" si="17"/>
        <v>3.525046382189239E-2</v>
      </c>
      <c r="T213" s="78">
        <f t="shared" si="17"/>
        <v>4.8237476808905382E-2</v>
      </c>
      <c r="U213" s="78">
        <f t="shared" si="17"/>
        <v>0.11873840445269017</v>
      </c>
      <c r="V213" s="78">
        <f t="shared" ref="P213:AA234" si="19">I213/$B213</f>
        <v>1.8089053803339517E-2</v>
      </c>
      <c r="W213" s="78">
        <f t="shared" si="19"/>
        <v>5.7513914656771803E-2</v>
      </c>
      <c r="X213" s="78">
        <f t="shared" si="19"/>
        <v>0.11781076066790352</v>
      </c>
      <c r="Y213" s="78">
        <f t="shared" si="19"/>
        <v>9.2300556586270871E-2</v>
      </c>
      <c r="Z213" s="78">
        <f t="shared" si="19"/>
        <v>0.14471243042671614</v>
      </c>
      <c r="AA213" s="78">
        <f t="shared" si="19"/>
        <v>0.12291280148423006</v>
      </c>
    </row>
    <row r="214" spans="1:27" x14ac:dyDescent="0.3">
      <c r="A214" s="116">
        <v>39326</v>
      </c>
      <c r="B214" s="9">
        <f t="shared" si="18"/>
        <v>215700</v>
      </c>
      <c r="C214" s="13">
        <v>23400</v>
      </c>
      <c r="D214" s="4">
        <v>12300</v>
      </c>
      <c r="E214" s="4">
        <v>17200</v>
      </c>
      <c r="F214" s="4">
        <v>7600</v>
      </c>
      <c r="G214" s="4">
        <v>10300</v>
      </c>
      <c r="H214" s="4">
        <v>25700</v>
      </c>
      <c r="I214" s="4">
        <v>4000</v>
      </c>
      <c r="J214" s="4">
        <v>12300</v>
      </c>
      <c r="K214" s="4">
        <v>25000</v>
      </c>
      <c r="L214" s="4">
        <v>19700</v>
      </c>
      <c r="M214" s="4">
        <v>31100</v>
      </c>
      <c r="N214" s="9">
        <v>27100</v>
      </c>
      <c r="O214" s="69"/>
      <c r="P214" s="78">
        <f t="shared" si="19"/>
        <v>0.10848400556328233</v>
      </c>
      <c r="Q214" s="78">
        <f t="shared" si="19"/>
        <v>5.702364394993046E-2</v>
      </c>
      <c r="R214" s="78">
        <f t="shared" si="19"/>
        <v>7.9740380157626328E-2</v>
      </c>
      <c r="S214" s="78">
        <f t="shared" si="19"/>
        <v>3.5234121464997679E-2</v>
      </c>
      <c r="T214" s="78">
        <f t="shared" si="19"/>
        <v>4.775150672229949E-2</v>
      </c>
      <c r="U214" s="78">
        <f t="shared" si="19"/>
        <v>0.11914696337505795</v>
      </c>
      <c r="V214" s="78">
        <f t="shared" si="19"/>
        <v>1.8544274455261939E-2</v>
      </c>
      <c r="W214" s="78">
        <f t="shared" si="19"/>
        <v>5.702364394993046E-2</v>
      </c>
      <c r="X214" s="78">
        <f t="shared" si="19"/>
        <v>0.11590171534538711</v>
      </c>
      <c r="Y214" s="78">
        <f t="shared" si="19"/>
        <v>9.1330551692165043E-2</v>
      </c>
      <c r="Z214" s="78">
        <f t="shared" si="19"/>
        <v>0.14418173388966157</v>
      </c>
      <c r="AA214" s="78">
        <f t="shared" si="19"/>
        <v>0.12563745943439963</v>
      </c>
    </row>
    <row r="215" spans="1:27" x14ac:dyDescent="0.3">
      <c r="A215" s="116">
        <v>39356</v>
      </c>
      <c r="B215" s="9">
        <f t="shared" si="18"/>
        <v>214700</v>
      </c>
      <c r="C215" s="13">
        <v>22900</v>
      </c>
      <c r="D215" s="4">
        <v>12200</v>
      </c>
      <c r="E215" s="4">
        <v>17800</v>
      </c>
      <c r="F215" s="4">
        <v>7700</v>
      </c>
      <c r="G215" s="4">
        <v>10200</v>
      </c>
      <c r="H215" s="4">
        <v>25500</v>
      </c>
      <c r="I215" s="4">
        <v>4000</v>
      </c>
      <c r="J215" s="4">
        <v>12000</v>
      </c>
      <c r="K215" s="4">
        <v>25200</v>
      </c>
      <c r="L215" s="4">
        <v>19200</v>
      </c>
      <c r="M215" s="4">
        <v>30899.999999999996</v>
      </c>
      <c r="N215" s="9">
        <v>27100</v>
      </c>
      <c r="O215" s="69"/>
      <c r="P215" s="78">
        <f t="shared" si="19"/>
        <v>0.10666045645086167</v>
      </c>
      <c r="Q215" s="78">
        <f t="shared" si="19"/>
        <v>5.68234746157429E-2</v>
      </c>
      <c r="R215" s="78">
        <f t="shared" si="19"/>
        <v>8.2906380996739637E-2</v>
      </c>
      <c r="S215" s="78">
        <f t="shared" si="19"/>
        <v>3.5863996273870519E-2</v>
      </c>
      <c r="T215" s="78">
        <f t="shared" si="19"/>
        <v>4.7508150908244062E-2</v>
      </c>
      <c r="U215" s="78">
        <f t="shared" si="19"/>
        <v>0.11877037727061016</v>
      </c>
      <c r="V215" s="78">
        <f t="shared" si="19"/>
        <v>1.8630647414997672E-2</v>
      </c>
      <c r="W215" s="78">
        <f t="shared" si="19"/>
        <v>5.5891942244993012E-2</v>
      </c>
      <c r="X215" s="78">
        <f t="shared" si="19"/>
        <v>0.11737307871448532</v>
      </c>
      <c r="Y215" s="78">
        <f t="shared" si="19"/>
        <v>8.9427107591988825E-2</v>
      </c>
      <c r="Z215" s="78">
        <f t="shared" si="19"/>
        <v>0.14392175128085699</v>
      </c>
      <c r="AA215" s="78">
        <f t="shared" si="19"/>
        <v>0.12622263623660923</v>
      </c>
    </row>
    <row r="216" spans="1:27" x14ac:dyDescent="0.3">
      <c r="A216" s="116">
        <v>39387</v>
      </c>
      <c r="B216" s="9">
        <f t="shared" si="18"/>
        <v>215300</v>
      </c>
      <c r="C216" s="13">
        <v>22900</v>
      </c>
      <c r="D216" s="4">
        <v>12200</v>
      </c>
      <c r="E216" s="4">
        <v>17700</v>
      </c>
      <c r="F216" s="4">
        <v>7700</v>
      </c>
      <c r="G216" s="4">
        <v>10200</v>
      </c>
      <c r="H216" s="4">
        <v>25900</v>
      </c>
      <c r="I216" s="4">
        <v>4000</v>
      </c>
      <c r="J216" s="4">
        <v>12000</v>
      </c>
      <c r="K216" s="4">
        <v>25200</v>
      </c>
      <c r="L216" s="4">
        <v>19100</v>
      </c>
      <c r="M216" s="4">
        <v>31000</v>
      </c>
      <c r="N216" s="9">
        <v>27400</v>
      </c>
      <c r="O216" s="69"/>
      <c r="P216" s="78">
        <f t="shared" si="19"/>
        <v>0.10636321411983279</v>
      </c>
      <c r="Q216" s="78">
        <f t="shared" si="19"/>
        <v>5.6665118439386902E-2</v>
      </c>
      <c r="R216" s="78">
        <f t="shared" si="19"/>
        <v>8.2210868555503955E-2</v>
      </c>
      <c r="S216" s="78">
        <f t="shared" si="19"/>
        <v>3.5764050162563864E-2</v>
      </c>
      <c r="T216" s="78">
        <f t="shared" si="19"/>
        <v>4.7375754760798888E-2</v>
      </c>
      <c r="U216" s="78">
        <f t="shared" si="19"/>
        <v>0.12029725963771482</v>
      </c>
      <c r="V216" s="78">
        <f t="shared" si="19"/>
        <v>1.8578727357176035E-2</v>
      </c>
      <c r="W216" s="78">
        <f t="shared" si="19"/>
        <v>5.5736182071528098E-2</v>
      </c>
      <c r="X216" s="78">
        <f t="shared" si="19"/>
        <v>0.11704598235020901</v>
      </c>
      <c r="Y216" s="78">
        <f t="shared" si="19"/>
        <v>8.8713423130515556E-2</v>
      </c>
      <c r="Z216" s="78">
        <f t="shared" si="19"/>
        <v>0.14398513701811425</v>
      </c>
      <c r="AA216" s="78">
        <f t="shared" si="19"/>
        <v>0.12726428239665583</v>
      </c>
    </row>
    <row r="217" spans="1:27" x14ac:dyDescent="0.3">
      <c r="A217" s="116">
        <v>39417</v>
      </c>
      <c r="B217" s="9">
        <f t="shared" si="18"/>
        <v>216100</v>
      </c>
      <c r="C217" s="13">
        <v>23000</v>
      </c>
      <c r="D217" s="4">
        <v>11900</v>
      </c>
      <c r="E217" s="4">
        <v>17600</v>
      </c>
      <c r="F217" s="4">
        <v>7800</v>
      </c>
      <c r="G217" s="4">
        <v>10300</v>
      </c>
      <c r="H217" s="4">
        <v>26400</v>
      </c>
      <c r="I217" s="4">
        <v>4000</v>
      </c>
      <c r="J217" s="4">
        <v>12000</v>
      </c>
      <c r="K217" s="4">
        <v>25300</v>
      </c>
      <c r="L217" s="4">
        <v>19200</v>
      </c>
      <c r="M217" s="4">
        <v>31300</v>
      </c>
      <c r="N217" s="9">
        <v>27300</v>
      </c>
      <c r="O217" s="69"/>
      <c r="P217" s="78">
        <f t="shared" si="19"/>
        <v>0.1064322073114299</v>
      </c>
      <c r="Q217" s="78">
        <f t="shared" si="19"/>
        <v>5.5067098565478943E-2</v>
      </c>
      <c r="R217" s="78">
        <f t="shared" si="19"/>
        <v>8.1443776029615916E-2</v>
      </c>
      <c r="S217" s="78">
        <f t="shared" si="19"/>
        <v>3.6094400740397964E-2</v>
      </c>
      <c r="T217" s="78">
        <f t="shared" si="19"/>
        <v>4.766311892642295E-2</v>
      </c>
      <c r="U217" s="78">
        <f t="shared" si="19"/>
        <v>0.12216566404442387</v>
      </c>
      <c r="V217" s="78">
        <f t="shared" si="19"/>
        <v>1.8509949097639981E-2</v>
      </c>
      <c r="W217" s="78">
        <f t="shared" si="19"/>
        <v>5.5529847292919945E-2</v>
      </c>
      <c r="X217" s="78">
        <f t="shared" si="19"/>
        <v>0.11707542804257288</v>
      </c>
      <c r="Y217" s="78">
        <f t="shared" si="19"/>
        <v>8.884775566867191E-2</v>
      </c>
      <c r="Z217" s="78">
        <f t="shared" si="19"/>
        <v>0.14484035168903286</v>
      </c>
      <c r="AA217" s="78">
        <f t="shared" si="19"/>
        <v>0.12633040259139289</v>
      </c>
    </row>
    <row r="218" spans="1:27" x14ac:dyDescent="0.3">
      <c r="A218" s="116">
        <v>39448</v>
      </c>
      <c r="B218" s="9">
        <f t="shared" si="18"/>
        <v>212300</v>
      </c>
      <c r="C218" s="13">
        <v>23700</v>
      </c>
      <c r="D218" s="4">
        <v>11700</v>
      </c>
      <c r="E218" s="4">
        <v>17100</v>
      </c>
      <c r="F218" s="4">
        <v>7400</v>
      </c>
      <c r="G218" s="4">
        <v>10100</v>
      </c>
      <c r="H218" s="4">
        <v>25400</v>
      </c>
      <c r="I218" s="4">
        <v>4000</v>
      </c>
      <c r="J218" s="4">
        <v>11900</v>
      </c>
      <c r="K218" s="4">
        <v>25200</v>
      </c>
      <c r="L218" s="4">
        <v>18700</v>
      </c>
      <c r="M218" s="4">
        <v>30500</v>
      </c>
      <c r="N218" s="9">
        <v>26600</v>
      </c>
      <c r="O218" s="69"/>
      <c r="P218" s="78">
        <f t="shared" si="19"/>
        <v>0.11163447951012719</v>
      </c>
      <c r="Q218" s="78">
        <f t="shared" si="19"/>
        <v>5.5110692416391896E-2</v>
      </c>
      <c r="R218" s="78">
        <f t="shared" si="19"/>
        <v>8.0546396608572768E-2</v>
      </c>
      <c r="S218" s="78">
        <f t="shared" si="19"/>
        <v>3.4856335374470089E-2</v>
      </c>
      <c r="T218" s="78">
        <f t="shared" si="19"/>
        <v>4.7574187470560525E-2</v>
      </c>
      <c r="U218" s="78">
        <f t="shared" si="19"/>
        <v>0.11964201601507302</v>
      </c>
      <c r="V218" s="78">
        <f t="shared" si="19"/>
        <v>1.8841262364578427E-2</v>
      </c>
      <c r="W218" s="78">
        <f t="shared" si="19"/>
        <v>5.6052755534620823E-2</v>
      </c>
      <c r="X218" s="78">
        <f t="shared" si="19"/>
        <v>0.11869995289684408</v>
      </c>
      <c r="Y218" s="78">
        <f t="shared" si="19"/>
        <v>8.8082901554404139E-2</v>
      </c>
      <c r="Z218" s="78">
        <f t="shared" si="19"/>
        <v>0.14366462552991049</v>
      </c>
      <c r="AA218" s="78">
        <f t="shared" si="19"/>
        <v>0.12529439472444653</v>
      </c>
    </row>
    <row r="219" spans="1:27" x14ac:dyDescent="0.3">
      <c r="A219" s="116">
        <v>39479</v>
      </c>
      <c r="B219" s="9">
        <f t="shared" si="18"/>
        <v>214200</v>
      </c>
      <c r="C219" s="13">
        <v>23800</v>
      </c>
      <c r="D219" s="4">
        <v>11700</v>
      </c>
      <c r="E219" s="4">
        <v>17200</v>
      </c>
      <c r="F219" s="4">
        <v>7500</v>
      </c>
      <c r="G219" s="4">
        <v>10200</v>
      </c>
      <c r="H219" s="4">
        <v>25500</v>
      </c>
      <c r="I219" s="4">
        <v>4000</v>
      </c>
      <c r="J219" s="4">
        <v>12000</v>
      </c>
      <c r="K219" s="4">
        <v>25300</v>
      </c>
      <c r="L219" s="4">
        <v>18900</v>
      </c>
      <c r="M219" s="4">
        <v>30700</v>
      </c>
      <c r="N219" s="9">
        <v>27400</v>
      </c>
      <c r="O219" s="69"/>
      <c r="P219" s="78">
        <f t="shared" si="19"/>
        <v>0.1111111111111111</v>
      </c>
      <c r="Q219" s="78">
        <f t="shared" si="19"/>
        <v>5.4621848739495799E-2</v>
      </c>
      <c r="R219" s="78">
        <f t="shared" si="19"/>
        <v>8.0298786181139128E-2</v>
      </c>
      <c r="S219" s="78">
        <f t="shared" si="19"/>
        <v>3.5014005602240897E-2</v>
      </c>
      <c r="T219" s="78">
        <f t="shared" si="19"/>
        <v>4.7619047619047616E-2</v>
      </c>
      <c r="U219" s="78">
        <f t="shared" si="19"/>
        <v>0.11904761904761904</v>
      </c>
      <c r="V219" s="78">
        <f t="shared" si="19"/>
        <v>1.8674136321195144E-2</v>
      </c>
      <c r="W219" s="78">
        <f t="shared" si="19"/>
        <v>5.6022408963585436E-2</v>
      </c>
      <c r="X219" s="78">
        <f t="shared" si="19"/>
        <v>0.11811391223155929</v>
      </c>
      <c r="Y219" s="78">
        <f t="shared" si="19"/>
        <v>8.8235294117647065E-2</v>
      </c>
      <c r="Z219" s="78">
        <f t="shared" si="19"/>
        <v>0.14332399626517273</v>
      </c>
      <c r="AA219" s="78">
        <f t="shared" si="19"/>
        <v>0.12791783380018673</v>
      </c>
    </row>
    <row r="220" spans="1:27" x14ac:dyDescent="0.3">
      <c r="A220" s="116">
        <v>39508</v>
      </c>
      <c r="B220" s="9">
        <f t="shared" si="18"/>
        <v>215100</v>
      </c>
      <c r="C220" s="13">
        <v>23900</v>
      </c>
      <c r="D220" s="4">
        <v>11800</v>
      </c>
      <c r="E220" s="4">
        <v>17200</v>
      </c>
      <c r="F220" s="4">
        <v>7500</v>
      </c>
      <c r="G220" s="4">
        <v>10300</v>
      </c>
      <c r="H220" s="4">
        <v>25800</v>
      </c>
      <c r="I220" s="4">
        <v>4000</v>
      </c>
      <c r="J220" s="4">
        <v>12000</v>
      </c>
      <c r="K220" s="4">
        <v>25400</v>
      </c>
      <c r="L220" s="4">
        <v>19300</v>
      </c>
      <c r="M220" s="4">
        <v>30600</v>
      </c>
      <c r="N220" s="9">
        <v>27300</v>
      </c>
      <c r="O220" s="69"/>
      <c r="P220" s="78">
        <f t="shared" si="19"/>
        <v>0.1111111111111111</v>
      </c>
      <c r="Q220" s="78">
        <f t="shared" si="19"/>
        <v>5.4858205485820551E-2</v>
      </c>
      <c r="R220" s="78">
        <f t="shared" si="19"/>
        <v>7.9962807996280805E-2</v>
      </c>
      <c r="S220" s="78">
        <f t="shared" si="19"/>
        <v>3.4867503486750349E-2</v>
      </c>
      <c r="T220" s="78">
        <f t="shared" si="19"/>
        <v>4.7884704788470477E-2</v>
      </c>
      <c r="U220" s="78">
        <f t="shared" si="19"/>
        <v>0.11994421199442119</v>
      </c>
      <c r="V220" s="78">
        <f t="shared" si="19"/>
        <v>1.8596001859600187E-2</v>
      </c>
      <c r="W220" s="78">
        <f t="shared" si="19"/>
        <v>5.5788005578800558E-2</v>
      </c>
      <c r="X220" s="78">
        <f t="shared" si="19"/>
        <v>0.11808461180846118</v>
      </c>
      <c r="Y220" s="78">
        <f t="shared" si="19"/>
        <v>8.97257089725709E-2</v>
      </c>
      <c r="Z220" s="78">
        <f t="shared" si="19"/>
        <v>0.14225941422594143</v>
      </c>
      <c r="AA220" s="78">
        <f t="shared" si="19"/>
        <v>0.12691771269177127</v>
      </c>
    </row>
    <row r="221" spans="1:27" x14ac:dyDescent="0.3">
      <c r="A221" s="116">
        <v>39539</v>
      </c>
      <c r="B221" s="9">
        <f t="shared" si="18"/>
        <v>215700</v>
      </c>
      <c r="C221" s="13">
        <v>24200</v>
      </c>
      <c r="D221" s="4">
        <v>12300</v>
      </c>
      <c r="E221" s="4">
        <v>17200</v>
      </c>
      <c r="F221" s="4">
        <v>7500</v>
      </c>
      <c r="G221" s="4">
        <v>10100</v>
      </c>
      <c r="H221" s="4">
        <v>25700</v>
      </c>
      <c r="I221" s="4">
        <v>3900</v>
      </c>
      <c r="J221" s="4">
        <v>11800</v>
      </c>
      <c r="K221" s="4">
        <v>25500</v>
      </c>
      <c r="L221" s="4">
        <v>19500</v>
      </c>
      <c r="M221" s="4">
        <v>30400</v>
      </c>
      <c r="N221" s="9">
        <v>27600</v>
      </c>
      <c r="O221" s="69"/>
      <c r="P221" s="78">
        <f t="shared" si="19"/>
        <v>0.11219286045433473</v>
      </c>
      <c r="Q221" s="78">
        <f t="shared" si="19"/>
        <v>5.702364394993046E-2</v>
      </c>
      <c r="R221" s="78">
        <f t="shared" si="19"/>
        <v>7.9740380157626328E-2</v>
      </c>
      <c r="S221" s="78">
        <f t="shared" si="19"/>
        <v>3.4770514603616132E-2</v>
      </c>
      <c r="T221" s="78">
        <f t="shared" si="19"/>
        <v>4.6824292999536395E-2</v>
      </c>
      <c r="U221" s="78">
        <f t="shared" si="19"/>
        <v>0.11914696337505795</v>
      </c>
      <c r="V221" s="78">
        <f t="shared" si="19"/>
        <v>1.8080667593880391E-2</v>
      </c>
      <c r="W221" s="78">
        <f t="shared" si="19"/>
        <v>5.4705609643022714E-2</v>
      </c>
      <c r="X221" s="78">
        <f t="shared" si="19"/>
        <v>0.11821974965229486</v>
      </c>
      <c r="Y221" s="78">
        <f t="shared" si="19"/>
        <v>9.0403337969401948E-2</v>
      </c>
      <c r="Z221" s="78">
        <f t="shared" si="19"/>
        <v>0.14093648585999072</v>
      </c>
      <c r="AA221" s="78">
        <f t="shared" si="19"/>
        <v>0.12795549374130738</v>
      </c>
    </row>
    <row r="222" spans="1:27" x14ac:dyDescent="0.3">
      <c r="A222" s="116">
        <v>39569</v>
      </c>
      <c r="B222" s="9">
        <f t="shared" si="18"/>
        <v>217000</v>
      </c>
      <c r="C222" s="13">
        <v>24100</v>
      </c>
      <c r="D222" s="4">
        <v>12700</v>
      </c>
      <c r="E222" s="4">
        <v>17400</v>
      </c>
      <c r="F222" s="4">
        <v>7700</v>
      </c>
      <c r="G222" s="4">
        <v>10200</v>
      </c>
      <c r="H222" s="4">
        <v>25800</v>
      </c>
      <c r="I222" s="4">
        <v>3900</v>
      </c>
      <c r="J222" s="4">
        <v>11900</v>
      </c>
      <c r="K222" s="4">
        <v>25800</v>
      </c>
      <c r="L222" s="4">
        <v>19600</v>
      </c>
      <c r="M222" s="4">
        <v>30200</v>
      </c>
      <c r="N222" s="9">
        <v>27700</v>
      </c>
      <c r="O222" s="69"/>
      <c r="P222" s="78">
        <f t="shared" si="19"/>
        <v>0.11105990783410138</v>
      </c>
      <c r="Q222" s="78">
        <f t="shared" si="19"/>
        <v>5.8525345622119813E-2</v>
      </c>
      <c r="R222" s="78">
        <f t="shared" si="19"/>
        <v>8.0184331797235026E-2</v>
      </c>
      <c r="S222" s="78">
        <f t="shared" si="19"/>
        <v>3.5483870967741936E-2</v>
      </c>
      <c r="T222" s="78">
        <f t="shared" si="19"/>
        <v>4.7004608294930875E-2</v>
      </c>
      <c r="U222" s="78">
        <f t="shared" si="19"/>
        <v>0.11889400921658987</v>
      </c>
      <c r="V222" s="78">
        <f t="shared" si="19"/>
        <v>1.7972350230414748E-2</v>
      </c>
      <c r="W222" s="78">
        <f t="shared" si="19"/>
        <v>5.4838709677419356E-2</v>
      </c>
      <c r="X222" s="78">
        <f t="shared" si="19"/>
        <v>0.11889400921658987</v>
      </c>
      <c r="Y222" s="78">
        <f t="shared" si="19"/>
        <v>9.0322580645161285E-2</v>
      </c>
      <c r="Z222" s="78">
        <f t="shared" si="19"/>
        <v>0.1391705069124424</v>
      </c>
      <c r="AA222" s="78">
        <f t="shared" si="19"/>
        <v>0.12764976958525345</v>
      </c>
    </row>
    <row r="223" spans="1:27" x14ac:dyDescent="0.3">
      <c r="A223" s="116">
        <v>39600</v>
      </c>
      <c r="B223" s="9">
        <f t="shared" si="18"/>
        <v>217000</v>
      </c>
      <c r="C223" s="13">
        <v>24300</v>
      </c>
      <c r="D223" s="4">
        <v>12900</v>
      </c>
      <c r="E223" s="4">
        <v>17500</v>
      </c>
      <c r="F223" s="4">
        <v>7700</v>
      </c>
      <c r="G223" s="4">
        <v>10300</v>
      </c>
      <c r="H223" s="4">
        <v>25800</v>
      </c>
      <c r="I223" s="4">
        <v>3900</v>
      </c>
      <c r="J223" s="4">
        <v>11900</v>
      </c>
      <c r="K223" s="4">
        <v>25800</v>
      </c>
      <c r="L223" s="4">
        <v>19600</v>
      </c>
      <c r="M223" s="4">
        <v>30200</v>
      </c>
      <c r="N223" s="9">
        <v>27100</v>
      </c>
      <c r="O223" s="69"/>
      <c r="P223" s="78">
        <f t="shared" si="19"/>
        <v>0.1119815668202765</v>
      </c>
      <c r="Q223" s="78">
        <f t="shared" si="19"/>
        <v>5.9447004608294933E-2</v>
      </c>
      <c r="R223" s="78">
        <f t="shared" si="19"/>
        <v>8.0645161290322578E-2</v>
      </c>
      <c r="S223" s="78">
        <f t="shared" si="19"/>
        <v>3.5483870967741936E-2</v>
      </c>
      <c r="T223" s="78">
        <f t="shared" si="19"/>
        <v>4.7465437788018434E-2</v>
      </c>
      <c r="U223" s="78">
        <f t="shared" si="19"/>
        <v>0.11889400921658987</v>
      </c>
      <c r="V223" s="78">
        <f t="shared" si="19"/>
        <v>1.7972350230414748E-2</v>
      </c>
      <c r="W223" s="78">
        <f t="shared" si="19"/>
        <v>5.4838709677419356E-2</v>
      </c>
      <c r="X223" s="78">
        <f t="shared" si="19"/>
        <v>0.11889400921658987</v>
      </c>
      <c r="Y223" s="78">
        <f t="shared" si="19"/>
        <v>9.0322580645161285E-2</v>
      </c>
      <c r="Z223" s="78">
        <f t="shared" si="19"/>
        <v>0.1391705069124424</v>
      </c>
      <c r="AA223" s="78">
        <f t="shared" si="19"/>
        <v>0.12488479262672811</v>
      </c>
    </row>
    <row r="224" spans="1:27" x14ac:dyDescent="0.3">
      <c r="A224" s="116">
        <v>39630</v>
      </c>
      <c r="B224" s="9">
        <f t="shared" si="18"/>
        <v>215100</v>
      </c>
      <c r="C224" s="13">
        <v>24300</v>
      </c>
      <c r="D224" s="4">
        <v>12900</v>
      </c>
      <c r="E224" s="4">
        <v>17400</v>
      </c>
      <c r="F224" s="4">
        <v>7500</v>
      </c>
      <c r="G224" s="4">
        <v>10400</v>
      </c>
      <c r="H224" s="4">
        <v>25800</v>
      </c>
      <c r="I224" s="4">
        <v>3700</v>
      </c>
      <c r="J224" s="4">
        <v>11600</v>
      </c>
      <c r="K224" s="4">
        <v>26000</v>
      </c>
      <c r="L224" s="4">
        <v>19400</v>
      </c>
      <c r="M224" s="4">
        <v>30399.999999999996</v>
      </c>
      <c r="N224" s="9">
        <v>25700</v>
      </c>
      <c r="O224" s="69"/>
      <c r="P224" s="78">
        <f t="shared" si="19"/>
        <v>0.11297071129707113</v>
      </c>
      <c r="Q224" s="78">
        <f t="shared" si="19"/>
        <v>5.9972105997210597E-2</v>
      </c>
      <c r="R224" s="78">
        <f t="shared" si="19"/>
        <v>8.0892608089260812E-2</v>
      </c>
      <c r="S224" s="78">
        <f t="shared" si="19"/>
        <v>3.4867503486750349E-2</v>
      </c>
      <c r="T224" s="78">
        <f t="shared" si="19"/>
        <v>4.834960483496048E-2</v>
      </c>
      <c r="U224" s="78">
        <f t="shared" si="19"/>
        <v>0.11994421199442119</v>
      </c>
      <c r="V224" s="78">
        <f t="shared" si="19"/>
        <v>1.7201301720130173E-2</v>
      </c>
      <c r="W224" s="78">
        <f t="shared" si="19"/>
        <v>5.3928405392840537E-2</v>
      </c>
      <c r="X224" s="78">
        <f t="shared" si="19"/>
        <v>0.12087401208740121</v>
      </c>
      <c r="Y224" s="78">
        <f t="shared" si="19"/>
        <v>9.0190609019060897E-2</v>
      </c>
      <c r="Z224" s="78">
        <f t="shared" si="19"/>
        <v>0.14132961413296138</v>
      </c>
      <c r="AA224" s="78">
        <f t="shared" si="19"/>
        <v>0.1194793119479312</v>
      </c>
    </row>
    <row r="225" spans="1:27" x14ac:dyDescent="0.3">
      <c r="A225" s="116">
        <v>39661</v>
      </c>
      <c r="B225" s="9">
        <f t="shared" si="18"/>
        <v>217000</v>
      </c>
      <c r="C225" s="13">
        <v>24500</v>
      </c>
      <c r="D225" s="4">
        <v>13100</v>
      </c>
      <c r="E225" s="4">
        <v>17400</v>
      </c>
      <c r="F225" s="4">
        <v>7700</v>
      </c>
      <c r="G225" s="4">
        <v>10400</v>
      </c>
      <c r="H225" s="4">
        <v>26000</v>
      </c>
      <c r="I225" s="4">
        <v>3700</v>
      </c>
      <c r="J225" s="4">
        <v>11600</v>
      </c>
      <c r="K225" s="4">
        <v>26200</v>
      </c>
      <c r="L225" s="4">
        <v>19100</v>
      </c>
      <c r="M225" s="4">
        <v>30699.999999999996</v>
      </c>
      <c r="N225" s="9">
        <v>26600</v>
      </c>
      <c r="O225" s="69"/>
      <c r="P225" s="78">
        <f t="shared" si="19"/>
        <v>0.11290322580645161</v>
      </c>
      <c r="Q225" s="78">
        <f t="shared" si="19"/>
        <v>6.0368663594470046E-2</v>
      </c>
      <c r="R225" s="78">
        <f t="shared" si="19"/>
        <v>8.0184331797235026E-2</v>
      </c>
      <c r="S225" s="78">
        <f t="shared" si="19"/>
        <v>3.5483870967741936E-2</v>
      </c>
      <c r="T225" s="78">
        <f t="shared" si="19"/>
        <v>4.7926267281105994E-2</v>
      </c>
      <c r="U225" s="78">
        <f t="shared" si="19"/>
        <v>0.11981566820276497</v>
      </c>
      <c r="V225" s="78">
        <f t="shared" si="19"/>
        <v>1.7050691244239632E-2</v>
      </c>
      <c r="W225" s="78">
        <f t="shared" si="19"/>
        <v>5.3456221198156684E-2</v>
      </c>
      <c r="X225" s="78">
        <f t="shared" si="19"/>
        <v>0.12073732718894009</v>
      </c>
      <c r="Y225" s="78">
        <f t="shared" si="19"/>
        <v>8.8018433179723507E-2</v>
      </c>
      <c r="Z225" s="78">
        <f t="shared" si="19"/>
        <v>0.14147465437788018</v>
      </c>
      <c r="AA225" s="78">
        <f t="shared" si="19"/>
        <v>0.12258064516129032</v>
      </c>
    </row>
    <row r="226" spans="1:27" x14ac:dyDescent="0.3">
      <c r="A226" s="116">
        <v>39692</v>
      </c>
      <c r="B226" s="9">
        <f t="shared" si="18"/>
        <v>215000</v>
      </c>
      <c r="C226" s="13">
        <v>24400</v>
      </c>
      <c r="D226" s="4">
        <v>12600</v>
      </c>
      <c r="E226" s="4">
        <v>17200</v>
      </c>
      <c r="F226" s="4">
        <v>7600</v>
      </c>
      <c r="G226" s="4">
        <v>10400</v>
      </c>
      <c r="H226" s="4">
        <v>25800</v>
      </c>
      <c r="I226" s="4">
        <v>3600</v>
      </c>
      <c r="J226" s="4">
        <v>11600</v>
      </c>
      <c r="K226" s="4">
        <v>25900</v>
      </c>
      <c r="L226" s="4">
        <v>18600</v>
      </c>
      <c r="M226" s="4">
        <v>30500</v>
      </c>
      <c r="N226" s="9">
        <v>26800</v>
      </c>
      <c r="O226" s="69"/>
      <c r="P226" s="78">
        <f t="shared" si="19"/>
        <v>0.11348837209302326</v>
      </c>
      <c r="Q226" s="78">
        <f t="shared" si="19"/>
        <v>5.8604651162790698E-2</v>
      </c>
      <c r="R226" s="78">
        <f t="shared" si="19"/>
        <v>0.08</v>
      </c>
      <c r="S226" s="78">
        <f t="shared" si="19"/>
        <v>3.5348837209302326E-2</v>
      </c>
      <c r="T226" s="78">
        <f t="shared" si="19"/>
        <v>4.8372093023255812E-2</v>
      </c>
      <c r="U226" s="78">
        <f t="shared" si="19"/>
        <v>0.12</v>
      </c>
      <c r="V226" s="78">
        <f t="shared" si="19"/>
        <v>1.6744186046511629E-2</v>
      </c>
      <c r="W226" s="78">
        <f t="shared" si="19"/>
        <v>5.3953488372093024E-2</v>
      </c>
      <c r="X226" s="78">
        <f t="shared" si="19"/>
        <v>0.12046511627906976</v>
      </c>
      <c r="Y226" s="78">
        <f t="shared" si="19"/>
        <v>8.6511627906976737E-2</v>
      </c>
      <c r="Z226" s="78">
        <f t="shared" si="19"/>
        <v>0.14186046511627906</v>
      </c>
      <c r="AA226" s="78">
        <f t="shared" si="19"/>
        <v>0.12465116279069767</v>
      </c>
    </row>
    <row r="227" spans="1:27" x14ac:dyDescent="0.3">
      <c r="A227" s="116">
        <v>39722</v>
      </c>
      <c r="B227" s="9">
        <f t="shared" si="18"/>
        <v>218800</v>
      </c>
      <c r="C227" s="13">
        <v>24400</v>
      </c>
      <c r="D227" s="4">
        <v>13000</v>
      </c>
      <c r="E227" s="4">
        <v>18000</v>
      </c>
      <c r="F227" s="4">
        <v>7500</v>
      </c>
      <c r="G227" s="4">
        <v>10400</v>
      </c>
      <c r="H227" s="4">
        <v>25900</v>
      </c>
      <c r="I227" s="4">
        <v>3600</v>
      </c>
      <c r="J227" s="4">
        <v>12400</v>
      </c>
      <c r="K227" s="4">
        <v>26100</v>
      </c>
      <c r="L227" s="4">
        <v>19000</v>
      </c>
      <c r="M227" s="4">
        <v>31100</v>
      </c>
      <c r="N227" s="9">
        <v>27400</v>
      </c>
      <c r="O227" s="69"/>
      <c r="P227" s="78">
        <f t="shared" si="19"/>
        <v>0.11151736745886655</v>
      </c>
      <c r="Q227" s="78">
        <f t="shared" si="19"/>
        <v>5.9414990859232172E-2</v>
      </c>
      <c r="R227" s="78">
        <f t="shared" si="19"/>
        <v>8.226691042047532E-2</v>
      </c>
      <c r="S227" s="78">
        <f t="shared" si="19"/>
        <v>3.4277879341864714E-2</v>
      </c>
      <c r="T227" s="78">
        <f t="shared" si="19"/>
        <v>4.7531992687385741E-2</v>
      </c>
      <c r="U227" s="78">
        <f t="shared" si="19"/>
        <v>0.11837294332723949</v>
      </c>
      <c r="V227" s="78">
        <f t="shared" si="19"/>
        <v>1.6453382084095063E-2</v>
      </c>
      <c r="W227" s="78">
        <f t="shared" si="19"/>
        <v>5.6672760511882997E-2</v>
      </c>
      <c r="X227" s="78">
        <f t="shared" si="19"/>
        <v>0.11928702010968921</v>
      </c>
      <c r="Y227" s="78">
        <f t="shared" si="19"/>
        <v>8.6837294332723955E-2</v>
      </c>
      <c r="Z227" s="78">
        <f t="shared" si="19"/>
        <v>0.14213893967093236</v>
      </c>
      <c r="AA227" s="78">
        <f t="shared" si="19"/>
        <v>0.12522851919561243</v>
      </c>
    </row>
    <row r="228" spans="1:27" x14ac:dyDescent="0.3">
      <c r="A228" s="116">
        <v>39753</v>
      </c>
      <c r="B228" s="9">
        <f t="shared" si="18"/>
        <v>219200</v>
      </c>
      <c r="C228" s="13">
        <v>24300</v>
      </c>
      <c r="D228" s="4">
        <v>13000</v>
      </c>
      <c r="E228" s="4">
        <v>17700</v>
      </c>
      <c r="F228" s="4">
        <v>7400</v>
      </c>
      <c r="G228" s="4">
        <v>10300</v>
      </c>
      <c r="H228" s="4">
        <v>26400</v>
      </c>
      <c r="I228" s="4">
        <v>3600</v>
      </c>
      <c r="J228" s="4">
        <v>12000</v>
      </c>
      <c r="K228" s="4">
        <v>26400</v>
      </c>
      <c r="L228" s="4">
        <v>19100</v>
      </c>
      <c r="M228" s="4">
        <v>31200</v>
      </c>
      <c r="N228" s="9">
        <v>27800</v>
      </c>
      <c r="O228" s="69"/>
      <c r="P228" s="78">
        <f t="shared" si="19"/>
        <v>0.11085766423357664</v>
      </c>
      <c r="Q228" s="78">
        <f t="shared" si="19"/>
        <v>5.930656934306569E-2</v>
      </c>
      <c r="R228" s="78">
        <f t="shared" si="19"/>
        <v>8.0748175182481757E-2</v>
      </c>
      <c r="S228" s="78">
        <f t="shared" si="19"/>
        <v>3.3759124087591241E-2</v>
      </c>
      <c r="T228" s="78">
        <f t="shared" si="19"/>
        <v>4.6989051094890509E-2</v>
      </c>
      <c r="U228" s="78">
        <f t="shared" si="19"/>
        <v>0.12043795620437957</v>
      </c>
      <c r="V228" s="78">
        <f t="shared" si="19"/>
        <v>1.6423357664233577E-2</v>
      </c>
      <c r="W228" s="78">
        <f t="shared" si="19"/>
        <v>5.4744525547445258E-2</v>
      </c>
      <c r="X228" s="78">
        <f t="shared" si="19"/>
        <v>0.12043795620437957</v>
      </c>
      <c r="Y228" s="78">
        <f t="shared" si="19"/>
        <v>8.7135036496350363E-2</v>
      </c>
      <c r="Z228" s="78">
        <f t="shared" si="19"/>
        <v>0.14233576642335766</v>
      </c>
      <c r="AA228" s="78">
        <f t="shared" si="19"/>
        <v>0.12682481751824817</v>
      </c>
    </row>
    <row r="229" spans="1:27" x14ac:dyDescent="0.3">
      <c r="A229" s="116">
        <v>39783</v>
      </c>
      <c r="B229" s="9">
        <f t="shared" si="18"/>
        <v>219600</v>
      </c>
      <c r="C229" s="13">
        <v>24200</v>
      </c>
      <c r="D229" s="4">
        <v>12900</v>
      </c>
      <c r="E229" s="4">
        <v>17700</v>
      </c>
      <c r="F229" s="4">
        <v>7500</v>
      </c>
      <c r="G229" s="4">
        <v>10500</v>
      </c>
      <c r="H229" s="4">
        <v>26700</v>
      </c>
      <c r="I229" s="4">
        <v>3600</v>
      </c>
      <c r="J229" s="4">
        <v>12100</v>
      </c>
      <c r="K229" s="4">
        <v>26300</v>
      </c>
      <c r="L229" s="4">
        <v>19200</v>
      </c>
      <c r="M229" s="4">
        <v>31200.000000000004</v>
      </c>
      <c r="N229" s="9">
        <v>27700</v>
      </c>
      <c r="O229" s="69"/>
      <c r="P229" s="78">
        <f t="shared" si="19"/>
        <v>0.11020036429872496</v>
      </c>
      <c r="Q229" s="78">
        <f t="shared" si="19"/>
        <v>5.8743169398907107E-2</v>
      </c>
      <c r="R229" s="78">
        <f t="shared" si="19"/>
        <v>8.060109289617487E-2</v>
      </c>
      <c r="S229" s="78">
        <f t="shared" si="19"/>
        <v>3.4153005464480878E-2</v>
      </c>
      <c r="T229" s="78">
        <f t="shared" si="19"/>
        <v>4.7814207650273222E-2</v>
      </c>
      <c r="U229" s="78">
        <f t="shared" si="19"/>
        <v>0.12158469945355191</v>
      </c>
      <c r="V229" s="78">
        <f t="shared" si="19"/>
        <v>1.6393442622950821E-2</v>
      </c>
      <c r="W229" s="78">
        <f t="shared" si="19"/>
        <v>5.5100182149362478E-2</v>
      </c>
      <c r="X229" s="78">
        <f t="shared" si="19"/>
        <v>0.1197632058287796</v>
      </c>
      <c r="Y229" s="78">
        <f t="shared" si="19"/>
        <v>8.7431693989071038E-2</v>
      </c>
      <c r="Z229" s="78">
        <f t="shared" si="19"/>
        <v>0.14207650273224046</v>
      </c>
      <c r="AA229" s="78">
        <f t="shared" si="19"/>
        <v>0.12613843351548271</v>
      </c>
    </row>
    <row r="230" spans="1:27" x14ac:dyDescent="0.3">
      <c r="A230" s="116">
        <v>39814</v>
      </c>
      <c r="B230" s="77">
        <f t="shared" si="18"/>
        <v>213900</v>
      </c>
      <c r="C230" s="13">
        <v>23700</v>
      </c>
      <c r="D230" s="4">
        <v>12800</v>
      </c>
      <c r="E230" s="4">
        <v>16800</v>
      </c>
      <c r="F230" s="4">
        <v>7100</v>
      </c>
      <c r="G230" s="4">
        <v>10200</v>
      </c>
      <c r="H230" s="4">
        <v>25500</v>
      </c>
      <c r="I230" s="4">
        <v>3600</v>
      </c>
      <c r="J230" s="4">
        <v>11800</v>
      </c>
      <c r="K230" s="4">
        <v>26100</v>
      </c>
      <c r="L230" s="4">
        <v>19000</v>
      </c>
      <c r="M230" s="4">
        <v>30400</v>
      </c>
      <c r="N230" s="9">
        <v>26900</v>
      </c>
      <c r="O230" s="69"/>
      <c r="P230" s="78">
        <f t="shared" si="19"/>
        <v>0.11079943899018233</v>
      </c>
      <c r="Q230" s="78">
        <f t="shared" si="19"/>
        <v>5.9841047218326324E-2</v>
      </c>
      <c r="R230" s="78">
        <f t="shared" si="19"/>
        <v>7.8541374474053294E-2</v>
      </c>
      <c r="S230" s="78">
        <f t="shared" si="19"/>
        <v>3.3193080878915378E-2</v>
      </c>
      <c r="T230" s="78">
        <f t="shared" si="19"/>
        <v>4.7685834502103785E-2</v>
      </c>
      <c r="U230" s="78">
        <f t="shared" si="19"/>
        <v>0.11921458625525946</v>
      </c>
      <c r="V230" s="78">
        <f t="shared" si="19"/>
        <v>1.6830294530154277E-2</v>
      </c>
      <c r="W230" s="78">
        <f t="shared" si="19"/>
        <v>5.5165965404394578E-2</v>
      </c>
      <c r="X230" s="78">
        <f t="shared" si="19"/>
        <v>0.12201963534361851</v>
      </c>
      <c r="Y230" s="78">
        <f t="shared" si="19"/>
        <v>8.8826554464703139E-2</v>
      </c>
      <c r="Z230" s="78">
        <f t="shared" si="19"/>
        <v>0.14212248714352502</v>
      </c>
      <c r="AA230" s="78">
        <f t="shared" si="19"/>
        <v>0.1257597007947639</v>
      </c>
    </row>
    <row r="231" spans="1:27" x14ac:dyDescent="0.3">
      <c r="A231" s="116">
        <v>39845</v>
      </c>
      <c r="B231" s="77">
        <f t="shared" si="18"/>
        <v>214400</v>
      </c>
      <c r="C231" s="13">
        <v>23400</v>
      </c>
      <c r="D231" s="4">
        <v>12800</v>
      </c>
      <c r="E231" s="4">
        <v>16500</v>
      </c>
      <c r="F231" s="4">
        <v>7100</v>
      </c>
      <c r="G231" s="4">
        <v>10200</v>
      </c>
      <c r="H231" s="4">
        <v>25600</v>
      </c>
      <c r="I231" s="4">
        <v>3600</v>
      </c>
      <c r="J231" s="4">
        <v>11800</v>
      </c>
      <c r="K231" s="4">
        <v>26200</v>
      </c>
      <c r="L231" s="4">
        <v>19200</v>
      </c>
      <c r="M231" s="4">
        <v>30200</v>
      </c>
      <c r="N231" s="9">
        <v>27800</v>
      </c>
      <c r="O231" s="69"/>
      <c r="P231" s="78">
        <f t="shared" si="19"/>
        <v>0.10914179104477612</v>
      </c>
      <c r="Q231" s="78">
        <f t="shared" si="19"/>
        <v>5.9701492537313432E-2</v>
      </c>
      <c r="R231" s="78">
        <f t="shared" si="19"/>
        <v>7.695895522388059E-2</v>
      </c>
      <c r="S231" s="78">
        <f t="shared" si="19"/>
        <v>3.3115671641791043E-2</v>
      </c>
      <c r="T231" s="78">
        <f t="shared" si="19"/>
        <v>4.757462686567164E-2</v>
      </c>
      <c r="U231" s="78">
        <f t="shared" si="19"/>
        <v>0.11940298507462686</v>
      </c>
      <c r="V231" s="78">
        <f t="shared" si="19"/>
        <v>1.6791044776119403E-2</v>
      </c>
      <c r="W231" s="78">
        <f t="shared" si="19"/>
        <v>5.503731343283582E-2</v>
      </c>
      <c r="X231" s="78">
        <f t="shared" si="19"/>
        <v>0.12220149253731344</v>
      </c>
      <c r="Y231" s="78">
        <f t="shared" si="19"/>
        <v>8.9552238805970144E-2</v>
      </c>
      <c r="Z231" s="78">
        <f t="shared" si="19"/>
        <v>0.14085820895522388</v>
      </c>
      <c r="AA231" s="78">
        <f t="shared" si="19"/>
        <v>0.12966417910447761</v>
      </c>
    </row>
    <row r="232" spans="1:27" x14ac:dyDescent="0.3">
      <c r="A232" s="116">
        <v>39873</v>
      </c>
      <c r="B232" s="77">
        <f t="shared" si="18"/>
        <v>213700</v>
      </c>
      <c r="C232" s="13">
        <v>23300</v>
      </c>
      <c r="D232" s="4">
        <v>12600</v>
      </c>
      <c r="E232" s="4">
        <v>15900</v>
      </c>
      <c r="F232" s="4">
        <v>7100</v>
      </c>
      <c r="G232" s="4">
        <v>10100</v>
      </c>
      <c r="H232" s="4">
        <v>25600</v>
      </c>
      <c r="I232" s="4">
        <v>3500</v>
      </c>
      <c r="J232" s="4">
        <v>11700</v>
      </c>
      <c r="K232" s="4">
        <v>26300</v>
      </c>
      <c r="L232" s="4">
        <v>19600</v>
      </c>
      <c r="M232" s="4">
        <v>30000</v>
      </c>
      <c r="N232" s="9">
        <v>28000</v>
      </c>
      <c r="O232" s="69"/>
      <c r="P232" s="78">
        <f t="shared" si="19"/>
        <v>0.10903135236312587</v>
      </c>
      <c r="Q232" s="78">
        <f t="shared" si="19"/>
        <v>5.8961160505381374E-2</v>
      </c>
      <c r="R232" s="78">
        <f t="shared" si="19"/>
        <v>7.4403369209171732E-2</v>
      </c>
      <c r="S232" s="78">
        <f t="shared" si="19"/>
        <v>3.3224145999064106E-2</v>
      </c>
      <c r="T232" s="78">
        <f t="shared" si="19"/>
        <v>4.7262517547964435E-2</v>
      </c>
      <c r="U232" s="78">
        <f t="shared" si="19"/>
        <v>0.11979410388394947</v>
      </c>
      <c r="V232" s="78">
        <f t="shared" si="19"/>
        <v>1.6378100140383715E-2</v>
      </c>
      <c r="W232" s="78">
        <f t="shared" si="19"/>
        <v>5.4749649040711279E-2</v>
      </c>
      <c r="X232" s="78">
        <f t="shared" si="19"/>
        <v>0.12306972391202621</v>
      </c>
      <c r="Y232" s="78">
        <f t="shared" si="19"/>
        <v>9.171736078614881E-2</v>
      </c>
      <c r="Z232" s="78">
        <f t="shared" si="19"/>
        <v>0.14038371548900327</v>
      </c>
      <c r="AA232" s="78">
        <f t="shared" si="19"/>
        <v>0.13102480112306972</v>
      </c>
    </row>
    <row r="233" spans="1:27" x14ac:dyDescent="0.3">
      <c r="A233" s="116">
        <v>39904</v>
      </c>
      <c r="B233" s="77">
        <f t="shared" si="18"/>
        <v>212100</v>
      </c>
      <c r="C233" s="13">
        <v>22000</v>
      </c>
      <c r="D233" s="4">
        <v>12700</v>
      </c>
      <c r="E233" s="4">
        <v>16200</v>
      </c>
      <c r="F233" s="4">
        <v>6800</v>
      </c>
      <c r="G233" s="4">
        <v>10100</v>
      </c>
      <c r="H233" s="4">
        <v>25700</v>
      </c>
      <c r="I233" s="4">
        <v>3300</v>
      </c>
      <c r="J233" s="4">
        <v>11600</v>
      </c>
      <c r="K233" s="4">
        <v>26200</v>
      </c>
      <c r="L233" s="4">
        <v>19400</v>
      </c>
      <c r="M233" s="4">
        <v>29799.999999999996</v>
      </c>
      <c r="N233" s="9">
        <v>28300</v>
      </c>
      <c r="O233" s="69"/>
      <c r="P233" s="78">
        <f t="shared" si="19"/>
        <v>0.10372465818010372</v>
      </c>
      <c r="Q233" s="78">
        <f t="shared" si="19"/>
        <v>5.9877416313059879E-2</v>
      </c>
      <c r="R233" s="78">
        <f t="shared" si="19"/>
        <v>7.6379066478076379E-2</v>
      </c>
      <c r="S233" s="78">
        <f t="shared" si="19"/>
        <v>3.2060348892032062E-2</v>
      </c>
      <c r="T233" s="78">
        <f t="shared" si="19"/>
        <v>4.7619047619047616E-2</v>
      </c>
      <c r="U233" s="78">
        <f t="shared" si="19"/>
        <v>0.12116925978312117</v>
      </c>
      <c r="V233" s="78">
        <f t="shared" si="19"/>
        <v>1.5558698727015558E-2</v>
      </c>
      <c r="W233" s="78">
        <f t="shared" si="19"/>
        <v>5.469118340405469E-2</v>
      </c>
      <c r="X233" s="78">
        <f t="shared" si="19"/>
        <v>0.12352663837812353</v>
      </c>
      <c r="Y233" s="78">
        <f t="shared" si="19"/>
        <v>9.1466289486091465E-2</v>
      </c>
      <c r="Z233" s="78">
        <f t="shared" si="19"/>
        <v>0.14049976426214048</v>
      </c>
      <c r="AA233" s="78">
        <f t="shared" si="19"/>
        <v>0.13342762847713344</v>
      </c>
    </row>
    <row r="234" spans="1:27" x14ac:dyDescent="0.3">
      <c r="A234" s="116">
        <v>39934</v>
      </c>
      <c r="B234" s="77">
        <f t="shared" si="18"/>
        <v>211700</v>
      </c>
      <c r="C234" s="13">
        <v>21800</v>
      </c>
      <c r="D234" s="4">
        <v>12700</v>
      </c>
      <c r="E234" s="4">
        <v>16100.000000000002</v>
      </c>
      <c r="F234" s="4">
        <v>6700</v>
      </c>
      <c r="G234" s="4">
        <v>10100</v>
      </c>
      <c r="H234" s="4">
        <v>25900</v>
      </c>
      <c r="I234" s="4">
        <v>3300</v>
      </c>
      <c r="J234" s="4">
        <v>11500</v>
      </c>
      <c r="K234" s="4">
        <v>26400</v>
      </c>
      <c r="L234" s="4">
        <v>19500</v>
      </c>
      <c r="M234" s="4">
        <v>29600</v>
      </c>
      <c r="N234" s="9">
        <v>28100</v>
      </c>
      <c r="O234" s="69"/>
      <c r="P234" s="78">
        <f t="shared" si="19"/>
        <v>0.10297590930562116</v>
      </c>
      <c r="Q234" s="78">
        <f t="shared" si="19"/>
        <v>5.9990552668871044E-2</v>
      </c>
      <c r="R234" s="78">
        <f t="shared" si="19"/>
        <v>7.6051015588096377E-2</v>
      </c>
      <c r="S234" s="78">
        <f t="shared" si="19"/>
        <v>3.1648559282002837E-2</v>
      </c>
      <c r="T234" s="78">
        <f t="shared" si="19"/>
        <v>4.7709022201228156E-2</v>
      </c>
      <c r="U234" s="78">
        <f t="shared" si="19"/>
        <v>0.12234293811998111</v>
      </c>
      <c r="V234" s="78">
        <f t="shared" si="19"/>
        <v>1.5588096362777516E-2</v>
      </c>
      <c r="W234" s="78">
        <f t="shared" si="19"/>
        <v>5.4322153991497403E-2</v>
      </c>
      <c r="X234" s="78">
        <f t="shared" si="19"/>
        <v>0.12470477090222012</v>
      </c>
      <c r="Y234" s="78">
        <f t="shared" ref="Q234:AA257" si="20">L234/$B234</f>
        <v>9.2111478507321681E-2</v>
      </c>
      <c r="Z234" s="78">
        <f t="shared" si="20"/>
        <v>0.13982050070854984</v>
      </c>
      <c r="AA234" s="78">
        <f t="shared" si="20"/>
        <v>0.13273500236183278</v>
      </c>
    </row>
    <row r="235" spans="1:27" x14ac:dyDescent="0.3">
      <c r="A235" s="116">
        <v>39965</v>
      </c>
      <c r="B235" s="77">
        <f t="shared" si="18"/>
        <v>210900</v>
      </c>
      <c r="C235" s="13">
        <v>21900</v>
      </c>
      <c r="D235" s="4">
        <v>12900</v>
      </c>
      <c r="E235" s="4">
        <v>15900</v>
      </c>
      <c r="F235" s="4">
        <v>6700</v>
      </c>
      <c r="G235" s="4">
        <v>10000</v>
      </c>
      <c r="H235" s="4">
        <v>25900</v>
      </c>
      <c r="I235" s="4">
        <v>3400</v>
      </c>
      <c r="J235" s="4">
        <v>11400</v>
      </c>
      <c r="K235" s="4">
        <v>26400</v>
      </c>
      <c r="L235" s="4">
        <v>19400</v>
      </c>
      <c r="M235" s="4">
        <v>29600</v>
      </c>
      <c r="N235" s="9">
        <v>27400</v>
      </c>
      <c r="O235" s="69"/>
      <c r="P235" s="78">
        <f t="shared" ref="P235:AA274" si="21">C235/$B235</f>
        <v>0.10384068278805121</v>
      </c>
      <c r="Q235" s="78">
        <f t="shared" si="20"/>
        <v>6.1166429587482217E-2</v>
      </c>
      <c r="R235" s="78">
        <f t="shared" si="20"/>
        <v>7.5391180654338544E-2</v>
      </c>
      <c r="S235" s="78">
        <f t="shared" si="20"/>
        <v>3.176861071597914E-2</v>
      </c>
      <c r="T235" s="78">
        <f t="shared" si="20"/>
        <v>4.7415836889521099E-2</v>
      </c>
      <c r="U235" s="78">
        <f t="shared" si="20"/>
        <v>0.12280701754385964</v>
      </c>
      <c r="V235" s="78">
        <f t="shared" si="20"/>
        <v>1.6121384542437174E-2</v>
      </c>
      <c r="W235" s="78">
        <f t="shared" si="20"/>
        <v>5.4054054054054057E-2</v>
      </c>
      <c r="X235" s="78">
        <f t="shared" si="20"/>
        <v>0.1251778093883357</v>
      </c>
      <c r="Y235" s="78">
        <f t="shared" si="20"/>
        <v>9.1986723565670933E-2</v>
      </c>
      <c r="Z235" s="78">
        <f t="shared" si="20"/>
        <v>0.14035087719298245</v>
      </c>
      <c r="AA235" s="78">
        <f t="shared" si="20"/>
        <v>0.12991939307728781</v>
      </c>
    </row>
    <row r="236" spans="1:27" x14ac:dyDescent="0.3">
      <c r="A236" s="116">
        <v>39995</v>
      </c>
      <c r="B236" s="77">
        <f t="shared" si="18"/>
        <v>207000</v>
      </c>
      <c r="C236" s="13">
        <v>20700</v>
      </c>
      <c r="D236" s="4">
        <v>13200</v>
      </c>
      <c r="E236" s="4">
        <v>15600</v>
      </c>
      <c r="F236" s="4">
        <v>6500</v>
      </c>
      <c r="G236" s="4">
        <v>9800</v>
      </c>
      <c r="H236" s="4">
        <v>25900</v>
      </c>
      <c r="I236" s="4">
        <v>3300</v>
      </c>
      <c r="J236" s="4">
        <v>11400</v>
      </c>
      <c r="K236" s="4">
        <v>26200</v>
      </c>
      <c r="L236" s="4">
        <v>19000</v>
      </c>
      <c r="M236" s="4">
        <v>28800</v>
      </c>
      <c r="N236" s="9">
        <v>26600</v>
      </c>
      <c r="O236" s="69"/>
      <c r="P236" s="78">
        <f t="shared" si="21"/>
        <v>0.1</v>
      </c>
      <c r="Q236" s="78">
        <f t="shared" si="20"/>
        <v>6.3768115942028983E-2</v>
      </c>
      <c r="R236" s="78">
        <f t="shared" si="20"/>
        <v>7.5362318840579715E-2</v>
      </c>
      <c r="S236" s="78">
        <f t="shared" si="20"/>
        <v>3.140096618357488E-2</v>
      </c>
      <c r="T236" s="78">
        <f t="shared" si="20"/>
        <v>4.7342995169082129E-2</v>
      </c>
      <c r="U236" s="78">
        <f t="shared" si="20"/>
        <v>0.12512077294685992</v>
      </c>
      <c r="V236" s="78">
        <f t="shared" si="20"/>
        <v>1.5942028985507246E-2</v>
      </c>
      <c r="W236" s="78">
        <f t="shared" si="20"/>
        <v>5.5072463768115941E-2</v>
      </c>
      <c r="X236" s="78">
        <f t="shared" si="20"/>
        <v>0.12657004830917876</v>
      </c>
      <c r="Y236" s="78">
        <f t="shared" si="20"/>
        <v>9.1787439613526575E-2</v>
      </c>
      <c r="Z236" s="78">
        <f t="shared" si="20"/>
        <v>0.1391304347826087</v>
      </c>
      <c r="AA236" s="78">
        <f t="shared" si="20"/>
        <v>0.1285024154589372</v>
      </c>
    </row>
    <row r="237" spans="1:27" x14ac:dyDescent="0.3">
      <c r="A237" s="116">
        <v>40026</v>
      </c>
      <c r="B237" s="77">
        <f t="shared" si="18"/>
        <v>206300</v>
      </c>
      <c r="C237" s="13">
        <v>20600</v>
      </c>
      <c r="D237" s="4">
        <v>12800</v>
      </c>
      <c r="E237" s="4">
        <v>15300</v>
      </c>
      <c r="F237" s="4">
        <v>6500</v>
      </c>
      <c r="G237" s="4">
        <v>9600</v>
      </c>
      <c r="H237" s="4">
        <v>25700</v>
      </c>
      <c r="I237" s="4">
        <v>3300</v>
      </c>
      <c r="J237" s="4">
        <v>11300</v>
      </c>
      <c r="K237" s="4">
        <v>26600</v>
      </c>
      <c r="L237" s="4">
        <v>19000</v>
      </c>
      <c r="M237" s="4">
        <v>29000</v>
      </c>
      <c r="N237" s="9">
        <v>26600</v>
      </c>
      <c r="O237" s="69"/>
      <c r="P237" s="78">
        <f t="shared" si="21"/>
        <v>9.9854580707707224E-2</v>
      </c>
      <c r="Q237" s="78">
        <f t="shared" si="20"/>
        <v>6.2045564711585073E-2</v>
      </c>
      <c r="R237" s="78">
        <f t="shared" si="20"/>
        <v>7.4163839069316534E-2</v>
      </c>
      <c r="S237" s="78">
        <f t="shared" si="20"/>
        <v>3.1507513330101794E-2</v>
      </c>
      <c r="T237" s="78">
        <f t="shared" si="20"/>
        <v>4.65341735336888E-2</v>
      </c>
      <c r="U237" s="78">
        <f t="shared" si="20"/>
        <v>0.12457586039747939</v>
      </c>
      <c r="V237" s="78">
        <f t="shared" si="20"/>
        <v>1.5996122152205527E-2</v>
      </c>
      <c r="W237" s="78">
        <f t="shared" si="20"/>
        <v>5.4774600096946194E-2</v>
      </c>
      <c r="X237" s="78">
        <f t="shared" si="20"/>
        <v>0.12893843916626271</v>
      </c>
      <c r="Y237" s="78">
        <f t="shared" si="20"/>
        <v>9.2098885118759091E-2</v>
      </c>
      <c r="Z237" s="78">
        <f t="shared" si="20"/>
        <v>0.14057198254968492</v>
      </c>
      <c r="AA237" s="78">
        <f t="shared" si="20"/>
        <v>0.12893843916626271</v>
      </c>
    </row>
    <row r="238" spans="1:27" x14ac:dyDescent="0.3">
      <c r="A238" s="116">
        <v>40057</v>
      </c>
      <c r="B238" s="77">
        <f t="shared" si="18"/>
        <v>205300</v>
      </c>
      <c r="C238" s="13">
        <v>20300</v>
      </c>
      <c r="D238" s="4">
        <v>12100</v>
      </c>
      <c r="E238" s="4">
        <v>15100</v>
      </c>
      <c r="F238" s="4">
        <v>6500</v>
      </c>
      <c r="G238" s="4">
        <v>9700</v>
      </c>
      <c r="H238" s="4">
        <v>25600</v>
      </c>
      <c r="I238" s="4">
        <v>3200</v>
      </c>
      <c r="J238" s="4">
        <v>11300</v>
      </c>
      <c r="K238" s="4">
        <v>26400</v>
      </c>
      <c r="L238" s="4">
        <v>18800</v>
      </c>
      <c r="M238" s="4">
        <v>29100</v>
      </c>
      <c r="N238" s="9">
        <v>27200</v>
      </c>
      <c r="O238" s="69"/>
      <c r="P238" s="78">
        <f t="shared" si="21"/>
        <v>9.8879688261081344E-2</v>
      </c>
      <c r="Q238" s="78">
        <f t="shared" si="20"/>
        <v>5.8938139308329272E-2</v>
      </c>
      <c r="R238" s="78">
        <f t="shared" si="20"/>
        <v>7.3550901120311735E-2</v>
      </c>
      <c r="S238" s="78">
        <f t="shared" si="20"/>
        <v>3.1660983925962005E-2</v>
      </c>
      <c r="T238" s="78">
        <f t="shared" si="20"/>
        <v>4.72479298587433E-2</v>
      </c>
      <c r="U238" s="78">
        <f t="shared" si="20"/>
        <v>0.12469556746225037</v>
      </c>
      <c r="V238" s="78">
        <f t="shared" si="20"/>
        <v>1.5586945932781296E-2</v>
      </c>
      <c r="W238" s="78">
        <f t="shared" si="20"/>
        <v>5.504140282513395E-2</v>
      </c>
      <c r="X238" s="78">
        <f t="shared" si="20"/>
        <v>0.12859230394544569</v>
      </c>
      <c r="Y238" s="78">
        <f t="shared" si="20"/>
        <v>9.1573307355090117E-2</v>
      </c>
      <c r="Z238" s="78">
        <f t="shared" si="20"/>
        <v>0.14174378957622991</v>
      </c>
      <c r="AA238" s="78">
        <f t="shared" si="20"/>
        <v>0.13248904042864101</v>
      </c>
    </row>
    <row r="239" spans="1:27" x14ac:dyDescent="0.3">
      <c r="A239" s="116">
        <v>40087</v>
      </c>
      <c r="B239" s="77">
        <f t="shared" si="18"/>
        <v>208000</v>
      </c>
      <c r="C239" s="13">
        <v>20100</v>
      </c>
      <c r="D239" s="4">
        <v>12200</v>
      </c>
      <c r="E239" s="4">
        <v>15600</v>
      </c>
      <c r="F239" s="4">
        <v>6600</v>
      </c>
      <c r="G239" s="4">
        <v>9700</v>
      </c>
      <c r="H239" s="4">
        <v>25200</v>
      </c>
      <c r="I239" s="4">
        <v>3200</v>
      </c>
      <c r="J239" s="4">
        <v>12000</v>
      </c>
      <c r="K239" s="4">
        <v>26800</v>
      </c>
      <c r="L239" s="4">
        <v>18500</v>
      </c>
      <c r="M239" s="4">
        <v>30100</v>
      </c>
      <c r="N239" s="9">
        <v>28000</v>
      </c>
      <c r="O239" s="69"/>
      <c r="P239" s="78">
        <f t="shared" si="21"/>
        <v>9.6634615384615388E-2</v>
      </c>
      <c r="Q239" s="78">
        <f t="shared" si="20"/>
        <v>5.8653846153846154E-2</v>
      </c>
      <c r="R239" s="78">
        <f t="shared" si="20"/>
        <v>7.4999999999999997E-2</v>
      </c>
      <c r="S239" s="78">
        <f t="shared" si="20"/>
        <v>3.1730769230769229E-2</v>
      </c>
      <c r="T239" s="78">
        <f t="shared" si="20"/>
        <v>4.6634615384615385E-2</v>
      </c>
      <c r="U239" s="78">
        <f t="shared" si="20"/>
        <v>0.12115384615384615</v>
      </c>
      <c r="V239" s="78">
        <f t="shared" si="20"/>
        <v>1.5384615384615385E-2</v>
      </c>
      <c r="W239" s="78">
        <f t="shared" si="20"/>
        <v>5.7692307692307696E-2</v>
      </c>
      <c r="X239" s="78">
        <f t="shared" si="20"/>
        <v>0.12884615384615383</v>
      </c>
      <c r="Y239" s="78">
        <f t="shared" si="20"/>
        <v>8.8942307692307696E-2</v>
      </c>
      <c r="Z239" s="78">
        <f t="shared" si="20"/>
        <v>0.14471153846153847</v>
      </c>
      <c r="AA239" s="78">
        <f t="shared" si="20"/>
        <v>0.13461538461538461</v>
      </c>
    </row>
    <row r="240" spans="1:27" x14ac:dyDescent="0.3">
      <c r="A240" s="116">
        <v>40118</v>
      </c>
      <c r="B240" s="77">
        <f t="shared" si="18"/>
        <v>208500</v>
      </c>
      <c r="C240" s="13">
        <v>20200</v>
      </c>
      <c r="D240" s="4">
        <v>12100</v>
      </c>
      <c r="E240" s="4">
        <v>15200</v>
      </c>
      <c r="F240" s="4">
        <v>6500</v>
      </c>
      <c r="G240" s="4">
        <v>9800</v>
      </c>
      <c r="H240" s="4">
        <v>25700</v>
      </c>
      <c r="I240" s="4">
        <v>3200</v>
      </c>
      <c r="J240" s="4">
        <v>12000</v>
      </c>
      <c r="K240" s="4">
        <v>26900</v>
      </c>
      <c r="L240" s="4">
        <v>18600</v>
      </c>
      <c r="M240" s="4">
        <v>30300</v>
      </c>
      <c r="N240" s="9">
        <v>28000</v>
      </c>
      <c r="O240" s="69"/>
      <c r="P240" s="78">
        <f t="shared" si="21"/>
        <v>9.6882494004796163E-2</v>
      </c>
      <c r="Q240" s="78">
        <f t="shared" si="20"/>
        <v>5.8033573141486813E-2</v>
      </c>
      <c r="R240" s="78">
        <f t="shared" si="20"/>
        <v>7.2901678657074337E-2</v>
      </c>
      <c r="S240" s="78">
        <f t="shared" si="20"/>
        <v>3.117505995203837E-2</v>
      </c>
      <c r="T240" s="78">
        <f t="shared" si="20"/>
        <v>4.7002398081534773E-2</v>
      </c>
      <c r="U240" s="78">
        <f t="shared" si="20"/>
        <v>0.12326139088729017</v>
      </c>
      <c r="V240" s="78">
        <f t="shared" si="20"/>
        <v>1.5347721822541967E-2</v>
      </c>
      <c r="W240" s="78">
        <f t="shared" si="20"/>
        <v>5.7553956834532377E-2</v>
      </c>
      <c r="X240" s="78">
        <f t="shared" si="20"/>
        <v>0.12901678657074339</v>
      </c>
      <c r="Y240" s="78">
        <f t="shared" si="20"/>
        <v>8.9208633093525183E-2</v>
      </c>
      <c r="Z240" s="78">
        <f t="shared" si="20"/>
        <v>0.14532374100719425</v>
      </c>
      <c r="AA240" s="78">
        <f t="shared" si="20"/>
        <v>0.1342925659472422</v>
      </c>
    </row>
    <row r="241" spans="1:27" x14ac:dyDescent="0.3">
      <c r="A241" s="116">
        <v>40148</v>
      </c>
      <c r="B241" s="77">
        <f t="shared" si="18"/>
        <v>208500</v>
      </c>
      <c r="C241" s="13">
        <v>20400</v>
      </c>
      <c r="D241" s="4">
        <v>12000</v>
      </c>
      <c r="E241" s="4">
        <v>15100</v>
      </c>
      <c r="F241" s="4">
        <v>6600</v>
      </c>
      <c r="G241" s="4">
        <v>9700</v>
      </c>
      <c r="H241" s="4">
        <v>25800</v>
      </c>
      <c r="I241" s="4">
        <v>3200</v>
      </c>
      <c r="J241" s="4">
        <v>12100</v>
      </c>
      <c r="K241" s="4">
        <v>26900</v>
      </c>
      <c r="L241" s="4">
        <v>18500</v>
      </c>
      <c r="M241" s="4">
        <v>30400</v>
      </c>
      <c r="N241" s="9">
        <v>27800</v>
      </c>
      <c r="O241" s="69"/>
      <c r="P241" s="78">
        <f t="shared" si="21"/>
        <v>9.7841726618705036E-2</v>
      </c>
      <c r="Q241" s="78">
        <f t="shared" si="20"/>
        <v>5.7553956834532377E-2</v>
      </c>
      <c r="R241" s="78">
        <f t="shared" si="20"/>
        <v>7.2422062350119901E-2</v>
      </c>
      <c r="S241" s="78">
        <f t="shared" si="20"/>
        <v>3.1654676258992806E-2</v>
      </c>
      <c r="T241" s="78">
        <f t="shared" si="20"/>
        <v>4.6522781774580337E-2</v>
      </c>
      <c r="U241" s="78">
        <f t="shared" si="20"/>
        <v>0.12374100719424461</v>
      </c>
      <c r="V241" s="78">
        <f t="shared" si="20"/>
        <v>1.5347721822541967E-2</v>
      </c>
      <c r="W241" s="78">
        <f t="shared" si="20"/>
        <v>5.8033573141486813E-2</v>
      </c>
      <c r="X241" s="78">
        <f t="shared" si="20"/>
        <v>0.12901678657074339</v>
      </c>
      <c r="Y241" s="78">
        <f t="shared" si="20"/>
        <v>8.8729016786570747E-2</v>
      </c>
      <c r="Z241" s="78">
        <f t="shared" si="20"/>
        <v>0.14580335731414867</v>
      </c>
      <c r="AA241" s="78">
        <f t="shared" si="20"/>
        <v>0.13333333333333333</v>
      </c>
    </row>
    <row r="242" spans="1:27" x14ac:dyDescent="0.3">
      <c r="A242" s="116">
        <v>40179</v>
      </c>
      <c r="B242" s="77">
        <f t="shared" si="18"/>
        <v>202900</v>
      </c>
      <c r="C242" s="13">
        <v>20200</v>
      </c>
      <c r="D242" s="4">
        <v>11400</v>
      </c>
      <c r="E242" s="4">
        <v>14900</v>
      </c>
      <c r="F242" s="4">
        <v>6300</v>
      </c>
      <c r="G242" s="4">
        <v>9500</v>
      </c>
      <c r="H242" s="4">
        <v>24800</v>
      </c>
      <c r="I242" s="4">
        <v>3200</v>
      </c>
      <c r="J242" s="4">
        <v>11500</v>
      </c>
      <c r="K242" s="4">
        <v>26100</v>
      </c>
      <c r="L242" s="4">
        <v>18400</v>
      </c>
      <c r="M242" s="4">
        <v>29100</v>
      </c>
      <c r="N242" s="9">
        <v>27500</v>
      </c>
      <c r="O242" s="69"/>
      <c r="P242" s="78">
        <f t="shared" si="21"/>
        <v>9.9556431739773285E-2</v>
      </c>
      <c r="Q242" s="78">
        <f t="shared" si="21"/>
        <v>5.6185312962050274E-2</v>
      </c>
      <c r="R242" s="78">
        <f t="shared" si="21"/>
        <v>7.3435189748644658E-2</v>
      </c>
      <c r="S242" s="78">
        <f t="shared" si="20"/>
        <v>3.1049778215869888E-2</v>
      </c>
      <c r="T242" s="78">
        <f t="shared" si="20"/>
        <v>4.6821094135041895E-2</v>
      </c>
      <c r="U242" s="78">
        <f t="shared" si="20"/>
        <v>0.12222769837358305</v>
      </c>
      <c r="V242" s="78">
        <f t="shared" si="20"/>
        <v>1.5771315919172007E-2</v>
      </c>
      <c r="W242" s="78">
        <f t="shared" si="20"/>
        <v>5.6678166584524396E-2</v>
      </c>
      <c r="X242" s="78">
        <f t="shared" si="20"/>
        <v>0.12863479546574666</v>
      </c>
      <c r="Y242" s="78">
        <f t="shared" si="20"/>
        <v>9.0685066535239028E-2</v>
      </c>
      <c r="Z242" s="78">
        <f t="shared" si="20"/>
        <v>0.14342040413997043</v>
      </c>
      <c r="AA242" s="78">
        <f t="shared" si="20"/>
        <v>0.13553474618038441</v>
      </c>
    </row>
    <row r="243" spans="1:27" x14ac:dyDescent="0.3">
      <c r="A243" s="116">
        <v>40210</v>
      </c>
      <c r="B243" s="77">
        <f t="shared" si="18"/>
        <v>203800</v>
      </c>
      <c r="C243" s="13">
        <v>20500</v>
      </c>
      <c r="D243" s="4">
        <v>11200</v>
      </c>
      <c r="E243" s="4">
        <v>14600</v>
      </c>
      <c r="F243" s="4">
        <v>6300</v>
      </c>
      <c r="G243" s="4">
        <v>9600</v>
      </c>
      <c r="H243" s="4">
        <v>24700</v>
      </c>
      <c r="I243" s="4">
        <v>3200</v>
      </c>
      <c r="J243" s="4">
        <v>11500</v>
      </c>
      <c r="K243" s="4">
        <v>26200</v>
      </c>
      <c r="L243" s="4">
        <v>18700</v>
      </c>
      <c r="M243" s="4">
        <v>29000</v>
      </c>
      <c r="N243" s="9">
        <v>28300</v>
      </c>
      <c r="O243" s="69"/>
      <c r="P243" s="78">
        <f t="shared" si="21"/>
        <v>0.10058881256133465</v>
      </c>
      <c r="Q243" s="78">
        <f t="shared" si="21"/>
        <v>5.49558390578999E-2</v>
      </c>
      <c r="R243" s="78">
        <f t="shared" si="21"/>
        <v>7.163886162904809E-2</v>
      </c>
      <c r="S243" s="78">
        <f t="shared" si="20"/>
        <v>3.0912659470068694E-2</v>
      </c>
      <c r="T243" s="78">
        <f t="shared" si="20"/>
        <v>4.7105004906771344E-2</v>
      </c>
      <c r="U243" s="78">
        <f t="shared" si="20"/>
        <v>0.1211972522080471</v>
      </c>
      <c r="V243" s="78">
        <f t="shared" si="20"/>
        <v>1.5701668302257114E-2</v>
      </c>
      <c r="W243" s="78">
        <f t="shared" si="20"/>
        <v>5.6427870461236505E-2</v>
      </c>
      <c r="X243" s="78">
        <f t="shared" si="20"/>
        <v>0.12855740922473013</v>
      </c>
      <c r="Y243" s="78">
        <f t="shared" si="20"/>
        <v>9.175662414131501E-2</v>
      </c>
      <c r="Z243" s="78">
        <f t="shared" si="20"/>
        <v>0.14229636898920511</v>
      </c>
      <c r="AA243" s="78">
        <f t="shared" si="20"/>
        <v>0.13886162904808635</v>
      </c>
    </row>
    <row r="244" spans="1:27" x14ac:dyDescent="0.3">
      <c r="A244" s="116">
        <v>40238</v>
      </c>
      <c r="B244" s="77">
        <f t="shared" si="18"/>
        <v>205100</v>
      </c>
      <c r="C244" s="13">
        <v>20600</v>
      </c>
      <c r="D244" s="4">
        <v>11400</v>
      </c>
      <c r="E244" s="4">
        <v>14800</v>
      </c>
      <c r="F244" s="4">
        <v>6300</v>
      </c>
      <c r="G244" s="4">
        <v>9700</v>
      </c>
      <c r="H244" s="4">
        <v>24900</v>
      </c>
      <c r="I244" s="4">
        <v>3200</v>
      </c>
      <c r="J244" s="4">
        <v>11500</v>
      </c>
      <c r="K244" s="4">
        <v>26200</v>
      </c>
      <c r="L244" s="4">
        <v>18900</v>
      </c>
      <c r="M244" s="4">
        <v>29200</v>
      </c>
      <c r="N244" s="9">
        <v>28400</v>
      </c>
      <c r="O244" s="69"/>
      <c r="P244" s="78">
        <f t="shared" si="21"/>
        <v>0.10043881033642126</v>
      </c>
      <c r="Q244" s="78">
        <f t="shared" si="21"/>
        <v>5.5582642613359337E-2</v>
      </c>
      <c r="R244" s="78">
        <f t="shared" si="21"/>
        <v>7.2159921989273526E-2</v>
      </c>
      <c r="S244" s="78">
        <f t="shared" si="20"/>
        <v>3.0716723549488054E-2</v>
      </c>
      <c r="T244" s="78">
        <f t="shared" si="20"/>
        <v>4.7294002925402243E-2</v>
      </c>
      <c r="U244" s="78">
        <f t="shared" si="20"/>
        <v>0.12140419307654803</v>
      </c>
      <c r="V244" s="78">
        <f t="shared" si="20"/>
        <v>1.5602145294978059E-2</v>
      </c>
      <c r="W244" s="78">
        <f t="shared" si="20"/>
        <v>5.6070209653827405E-2</v>
      </c>
      <c r="X244" s="78">
        <f t="shared" si="20"/>
        <v>0.12774256460263286</v>
      </c>
      <c r="Y244" s="78">
        <f t="shared" si="20"/>
        <v>9.2150170648464161E-2</v>
      </c>
      <c r="Z244" s="78">
        <f t="shared" si="20"/>
        <v>0.14236957581667478</v>
      </c>
      <c r="AA244" s="78">
        <f t="shared" si="20"/>
        <v>0.13846903949293027</v>
      </c>
    </row>
    <row r="245" spans="1:27" x14ac:dyDescent="0.3">
      <c r="A245" s="116">
        <v>40269</v>
      </c>
      <c r="B245" s="77">
        <f t="shared" si="18"/>
        <v>206800</v>
      </c>
      <c r="C245" s="13">
        <v>20700</v>
      </c>
      <c r="D245" s="4">
        <v>11500</v>
      </c>
      <c r="E245" s="4">
        <v>15200</v>
      </c>
      <c r="F245" s="4">
        <v>6300</v>
      </c>
      <c r="G245" s="4">
        <v>9800</v>
      </c>
      <c r="H245" s="4">
        <v>25200</v>
      </c>
      <c r="I245" s="4">
        <v>3200</v>
      </c>
      <c r="J245" s="4">
        <v>11600</v>
      </c>
      <c r="K245" s="4">
        <v>26900</v>
      </c>
      <c r="L245" s="4">
        <v>19300</v>
      </c>
      <c r="M245" s="4">
        <v>28699.999999999996</v>
      </c>
      <c r="N245" s="9">
        <v>28400</v>
      </c>
      <c r="O245" s="69"/>
      <c r="P245" s="78">
        <f t="shared" si="21"/>
        <v>0.10009671179883946</v>
      </c>
      <c r="Q245" s="78">
        <f t="shared" si="21"/>
        <v>5.5609284332688587E-2</v>
      </c>
      <c r="R245" s="78">
        <f t="shared" si="21"/>
        <v>7.3500967117988397E-2</v>
      </c>
      <c r="S245" s="78">
        <f t="shared" si="20"/>
        <v>3.04642166344294E-2</v>
      </c>
      <c r="T245" s="78">
        <f t="shared" si="20"/>
        <v>4.7388781431334626E-2</v>
      </c>
      <c r="U245" s="78">
        <f t="shared" si="20"/>
        <v>0.1218568665377176</v>
      </c>
      <c r="V245" s="78">
        <f t="shared" si="20"/>
        <v>1.5473887814313346E-2</v>
      </c>
      <c r="W245" s="78">
        <f t="shared" si="20"/>
        <v>5.6092843326885883E-2</v>
      </c>
      <c r="X245" s="78">
        <f t="shared" si="20"/>
        <v>0.13007736943907156</v>
      </c>
      <c r="Y245" s="78">
        <f t="shared" si="20"/>
        <v>9.332688588007737E-2</v>
      </c>
      <c r="Z245" s="78">
        <f t="shared" si="20"/>
        <v>0.13878143133462281</v>
      </c>
      <c r="AA245" s="78">
        <f t="shared" si="20"/>
        <v>0.13733075435203096</v>
      </c>
    </row>
    <row r="246" spans="1:27" x14ac:dyDescent="0.3">
      <c r="A246" s="116">
        <v>40299</v>
      </c>
      <c r="B246" s="77">
        <f t="shared" si="18"/>
        <v>208900</v>
      </c>
      <c r="C246" s="13">
        <v>20900</v>
      </c>
      <c r="D246" s="4">
        <v>11400</v>
      </c>
      <c r="E246" s="4">
        <v>15500</v>
      </c>
      <c r="F246" s="4">
        <v>6400</v>
      </c>
      <c r="G246" s="4">
        <v>9800</v>
      </c>
      <c r="H246" s="4">
        <v>25300</v>
      </c>
      <c r="I246" s="4">
        <v>3200</v>
      </c>
      <c r="J246" s="4">
        <v>11700</v>
      </c>
      <c r="K246" s="4">
        <v>27000</v>
      </c>
      <c r="L246" s="4">
        <v>19500</v>
      </c>
      <c r="M246" s="4">
        <v>29200</v>
      </c>
      <c r="N246" s="9">
        <v>29000</v>
      </c>
      <c r="O246" s="69"/>
      <c r="P246" s="78">
        <f t="shared" si="21"/>
        <v>0.10004786979415989</v>
      </c>
      <c r="Q246" s="78">
        <f t="shared" si="21"/>
        <v>5.4571565342269028E-2</v>
      </c>
      <c r="R246" s="78">
        <f t="shared" si="21"/>
        <v>7.4198180947821921E-2</v>
      </c>
      <c r="S246" s="78">
        <f t="shared" si="20"/>
        <v>3.0636668262326472E-2</v>
      </c>
      <c r="T246" s="78">
        <f t="shared" si="20"/>
        <v>4.691239827668741E-2</v>
      </c>
      <c r="U246" s="78">
        <f t="shared" si="20"/>
        <v>0.12111057922450934</v>
      </c>
      <c r="V246" s="78">
        <f t="shared" si="20"/>
        <v>1.5318334131163236E-2</v>
      </c>
      <c r="W246" s="78">
        <f t="shared" si="20"/>
        <v>5.6007659167065585E-2</v>
      </c>
      <c r="X246" s="78">
        <f t="shared" si="20"/>
        <v>0.1292484442316898</v>
      </c>
      <c r="Y246" s="78">
        <f t="shared" si="20"/>
        <v>9.3346098611775966E-2</v>
      </c>
      <c r="Z246" s="78">
        <f t="shared" si="20"/>
        <v>0.13977979894686454</v>
      </c>
      <c r="AA246" s="78">
        <f t="shared" si="20"/>
        <v>0.13882240306366683</v>
      </c>
    </row>
    <row r="247" spans="1:27" x14ac:dyDescent="0.3">
      <c r="A247" s="116">
        <v>40330</v>
      </c>
      <c r="B247" s="77">
        <f t="shared" si="18"/>
        <v>208600</v>
      </c>
      <c r="C247" s="13">
        <v>20900</v>
      </c>
      <c r="D247" s="4">
        <v>11300</v>
      </c>
      <c r="E247" s="4">
        <v>15600</v>
      </c>
      <c r="F247" s="4">
        <v>6500</v>
      </c>
      <c r="G247" s="4">
        <v>9800</v>
      </c>
      <c r="H247" s="4">
        <v>25300</v>
      </c>
      <c r="I247" s="4">
        <v>3200</v>
      </c>
      <c r="J247" s="4">
        <v>11800</v>
      </c>
      <c r="K247" s="4">
        <v>27200</v>
      </c>
      <c r="L247" s="4">
        <v>19300</v>
      </c>
      <c r="M247" s="4">
        <v>29900</v>
      </c>
      <c r="N247" s="9">
        <v>27800</v>
      </c>
      <c r="O247" s="69"/>
      <c r="P247" s="78">
        <f t="shared" si="21"/>
        <v>0.10019175455417066</v>
      </c>
      <c r="Q247" s="78">
        <f t="shared" si="21"/>
        <v>5.4170661553211888E-2</v>
      </c>
      <c r="R247" s="78">
        <f t="shared" si="21"/>
        <v>7.4784276126558011E-2</v>
      </c>
      <c r="S247" s="78">
        <f t="shared" si="20"/>
        <v>3.1160115052732501E-2</v>
      </c>
      <c r="T247" s="78">
        <f t="shared" si="20"/>
        <v>4.6979865771812082E-2</v>
      </c>
      <c r="U247" s="78">
        <f t="shared" si="20"/>
        <v>0.12128475551294343</v>
      </c>
      <c r="V247" s="78">
        <f t="shared" si="20"/>
        <v>1.5340364333652923E-2</v>
      </c>
      <c r="W247" s="78">
        <f t="shared" si="20"/>
        <v>5.6567593480345159E-2</v>
      </c>
      <c r="X247" s="78">
        <f t="shared" si="20"/>
        <v>0.13039309683604985</v>
      </c>
      <c r="Y247" s="78">
        <f t="shared" si="20"/>
        <v>9.2521572387344195E-2</v>
      </c>
      <c r="Z247" s="78">
        <f t="shared" si="20"/>
        <v>0.14333652924256951</v>
      </c>
      <c r="AA247" s="78">
        <f t="shared" si="20"/>
        <v>0.13326941514860979</v>
      </c>
    </row>
    <row r="248" spans="1:27" x14ac:dyDescent="0.3">
      <c r="A248" s="116">
        <v>40360</v>
      </c>
      <c r="B248" s="77">
        <f t="shared" si="18"/>
        <v>207300</v>
      </c>
      <c r="C248" s="13">
        <v>20900</v>
      </c>
      <c r="D248" s="4">
        <v>11600</v>
      </c>
      <c r="E248" s="4">
        <v>15700</v>
      </c>
      <c r="F248" s="4">
        <v>6400</v>
      </c>
      <c r="G248" s="4">
        <v>9900</v>
      </c>
      <c r="H248" s="4">
        <v>25000</v>
      </c>
      <c r="I248" s="4">
        <v>3200</v>
      </c>
      <c r="J248" s="4">
        <v>11900</v>
      </c>
      <c r="K248" s="4">
        <v>27500</v>
      </c>
      <c r="L248" s="4">
        <v>18900</v>
      </c>
      <c r="M248" s="4">
        <v>30100</v>
      </c>
      <c r="N248" s="9">
        <v>26200</v>
      </c>
      <c r="O248" s="69"/>
      <c r="P248" s="78">
        <f t="shared" si="21"/>
        <v>0.10082006753497347</v>
      </c>
      <c r="Q248" s="78">
        <f t="shared" si="21"/>
        <v>5.5957549445248431E-2</v>
      </c>
      <c r="R248" s="78">
        <f t="shared" si="21"/>
        <v>7.5735648818137963E-2</v>
      </c>
      <c r="S248" s="78">
        <f t="shared" si="20"/>
        <v>3.0873130728412929E-2</v>
      </c>
      <c r="T248" s="78">
        <f t="shared" si="20"/>
        <v>4.7756874095513747E-2</v>
      </c>
      <c r="U248" s="78">
        <f t="shared" si="20"/>
        <v>0.120598166907863</v>
      </c>
      <c r="V248" s="78">
        <f t="shared" si="20"/>
        <v>1.5436565364206465E-2</v>
      </c>
      <c r="W248" s="78">
        <f t="shared" si="20"/>
        <v>5.7404727448142789E-2</v>
      </c>
      <c r="X248" s="78">
        <f t="shared" si="20"/>
        <v>0.1326579835986493</v>
      </c>
      <c r="Y248" s="78">
        <f t="shared" si="20"/>
        <v>9.1172214182344433E-2</v>
      </c>
      <c r="Z248" s="78">
        <f t="shared" si="20"/>
        <v>0.14520019295706704</v>
      </c>
      <c r="AA248" s="78">
        <f t="shared" si="20"/>
        <v>0.12638687891944042</v>
      </c>
    </row>
    <row r="249" spans="1:27" x14ac:dyDescent="0.3">
      <c r="A249" s="116">
        <v>40391</v>
      </c>
      <c r="B249" s="77">
        <f t="shared" si="18"/>
        <v>207000</v>
      </c>
      <c r="C249" s="13">
        <v>20900</v>
      </c>
      <c r="D249" s="4">
        <v>11300</v>
      </c>
      <c r="E249" s="4">
        <v>15900</v>
      </c>
      <c r="F249" s="4">
        <v>6400</v>
      </c>
      <c r="G249" s="4">
        <v>9900</v>
      </c>
      <c r="H249" s="4">
        <v>25100</v>
      </c>
      <c r="I249" s="4">
        <v>3200</v>
      </c>
      <c r="J249" s="4">
        <v>11900</v>
      </c>
      <c r="K249" s="4">
        <v>27600</v>
      </c>
      <c r="L249" s="4">
        <v>18900</v>
      </c>
      <c r="M249" s="4">
        <v>30000</v>
      </c>
      <c r="N249" s="9">
        <v>25900</v>
      </c>
      <c r="O249" s="69"/>
      <c r="P249" s="78">
        <f t="shared" si="21"/>
        <v>0.10096618357487923</v>
      </c>
      <c r="Q249" s="78">
        <f t="shared" si="21"/>
        <v>5.4589371980676329E-2</v>
      </c>
      <c r="R249" s="78">
        <f t="shared" si="21"/>
        <v>7.6811594202898556E-2</v>
      </c>
      <c r="S249" s="78">
        <f t="shared" si="20"/>
        <v>3.0917874396135265E-2</v>
      </c>
      <c r="T249" s="78">
        <f t="shared" si="20"/>
        <v>4.7826086956521741E-2</v>
      </c>
      <c r="U249" s="78">
        <f t="shared" si="20"/>
        <v>0.121256038647343</v>
      </c>
      <c r="V249" s="78">
        <f t="shared" si="20"/>
        <v>1.5458937198067632E-2</v>
      </c>
      <c r="W249" s="78">
        <f t="shared" si="20"/>
        <v>5.7487922705314012E-2</v>
      </c>
      <c r="X249" s="78">
        <f t="shared" si="20"/>
        <v>0.13333333333333333</v>
      </c>
      <c r="Y249" s="78">
        <f t="shared" si="20"/>
        <v>9.1304347826086957E-2</v>
      </c>
      <c r="Z249" s="78">
        <f t="shared" si="20"/>
        <v>0.14492753623188406</v>
      </c>
      <c r="AA249" s="78">
        <f t="shared" si="20"/>
        <v>0.12512077294685992</v>
      </c>
    </row>
    <row r="250" spans="1:27" x14ac:dyDescent="0.3">
      <c r="A250" s="116">
        <v>40422</v>
      </c>
      <c r="B250" s="77">
        <f t="shared" si="18"/>
        <v>207700</v>
      </c>
      <c r="C250" s="13">
        <v>20700</v>
      </c>
      <c r="D250" s="4">
        <v>11300</v>
      </c>
      <c r="E250" s="4">
        <v>16000</v>
      </c>
      <c r="F250" s="4">
        <v>6400</v>
      </c>
      <c r="G250" s="4">
        <v>10000</v>
      </c>
      <c r="H250" s="4">
        <v>25200</v>
      </c>
      <c r="I250" s="4">
        <v>3200</v>
      </c>
      <c r="J250" s="4">
        <v>11900</v>
      </c>
      <c r="K250" s="4">
        <v>27500</v>
      </c>
      <c r="L250" s="4">
        <v>18800</v>
      </c>
      <c r="M250" s="4">
        <v>29600</v>
      </c>
      <c r="N250" s="9">
        <v>27100</v>
      </c>
      <c r="O250" s="69"/>
      <c r="P250" s="78">
        <f t="shared" si="21"/>
        <v>9.966297544535388E-2</v>
      </c>
      <c r="Q250" s="78">
        <f t="shared" si="21"/>
        <v>5.4405392392874341E-2</v>
      </c>
      <c r="R250" s="78">
        <f t="shared" si="21"/>
        <v>7.703418391911411E-2</v>
      </c>
      <c r="S250" s="78">
        <f t="shared" si="20"/>
        <v>3.0813673567645642E-2</v>
      </c>
      <c r="T250" s="78">
        <f t="shared" si="20"/>
        <v>4.8146364949446317E-2</v>
      </c>
      <c r="U250" s="78">
        <f t="shared" si="20"/>
        <v>0.12132883967260472</v>
      </c>
      <c r="V250" s="78">
        <f t="shared" si="20"/>
        <v>1.5406836783822821E-2</v>
      </c>
      <c r="W250" s="78">
        <f t="shared" si="20"/>
        <v>5.729417428984112E-2</v>
      </c>
      <c r="X250" s="78">
        <f t="shared" si="20"/>
        <v>0.13240250361097738</v>
      </c>
      <c r="Y250" s="78">
        <f t="shared" si="20"/>
        <v>9.0515166104959077E-2</v>
      </c>
      <c r="Z250" s="78">
        <f t="shared" si="20"/>
        <v>0.14251324025036111</v>
      </c>
      <c r="AA250" s="78">
        <f t="shared" si="20"/>
        <v>0.13047664901299952</v>
      </c>
    </row>
    <row r="251" spans="1:27" x14ac:dyDescent="0.3">
      <c r="A251" s="116">
        <v>40452</v>
      </c>
      <c r="B251" s="77">
        <f t="shared" si="18"/>
        <v>208900</v>
      </c>
      <c r="C251" s="13">
        <v>20800</v>
      </c>
      <c r="D251" s="4">
        <v>11500</v>
      </c>
      <c r="E251" s="4">
        <v>16500</v>
      </c>
      <c r="F251" s="4">
        <v>6500</v>
      </c>
      <c r="G251" s="4">
        <v>10000</v>
      </c>
      <c r="H251" s="4">
        <v>25200</v>
      </c>
      <c r="I251" s="4">
        <v>3100</v>
      </c>
      <c r="J251" s="4">
        <v>12000</v>
      </c>
      <c r="K251" s="4">
        <v>27700</v>
      </c>
      <c r="L251" s="4">
        <v>18600</v>
      </c>
      <c r="M251" s="4">
        <v>29500</v>
      </c>
      <c r="N251" s="9">
        <v>27500</v>
      </c>
      <c r="O251" s="69"/>
      <c r="P251" s="78">
        <f t="shared" si="21"/>
        <v>9.9569171852561034E-2</v>
      </c>
      <c r="Q251" s="78">
        <f t="shared" si="21"/>
        <v>5.5050263283867883E-2</v>
      </c>
      <c r="R251" s="78">
        <f t="shared" si="21"/>
        <v>7.8985160363810439E-2</v>
      </c>
      <c r="S251" s="78">
        <f t="shared" si="20"/>
        <v>3.1115366203925323E-2</v>
      </c>
      <c r="T251" s="78">
        <f t="shared" si="20"/>
        <v>4.7869794159885112E-2</v>
      </c>
      <c r="U251" s="78">
        <f t="shared" si="20"/>
        <v>0.12063188128291048</v>
      </c>
      <c r="V251" s="78">
        <f t="shared" si="20"/>
        <v>1.4839636189564385E-2</v>
      </c>
      <c r="W251" s="78">
        <f t="shared" si="20"/>
        <v>5.7443752991862135E-2</v>
      </c>
      <c r="X251" s="78">
        <f t="shared" si="20"/>
        <v>0.13259932982288175</v>
      </c>
      <c r="Y251" s="78">
        <f t="shared" si="20"/>
        <v>8.9037817137386316E-2</v>
      </c>
      <c r="Z251" s="78">
        <f t="shared" si="20"/>
        <v>0.14121589277166108</v>
      </c>
      <c r="AA251" s="78">
        <f t="shared" si="20"/>
        <v>0.13164193393968407</v>
      </c>
    </row>
    <row r="252" spans="1:27" x14ac:dyDescent="0.3">
      <c r="A252" s="116">
        <v>40483</v>
      </c>
      <c r="B252" s="77">
        <f t="shared" si="18"/>
        <v>209300</v>
      </c>
      <c r="C252" s="13">
        <v>20800</v>
      </c>
      <c r="D252" s="4">
        <v>11700</v>
      </c>
      <c r="E252" s="4">
        <v>16300</v>
      </c>
      <c r="F252" s="4">
        <v>6400</v>
      </c>
      <c r="G252" s="4">
        <v>10000</v>
      </c>
      <c r="H252" s="4">
        <v>25800</v>
      </c>
      <c r="I252" s="4">
        <v>3100</v>
      </c>
      <c r="J252" s="4">
        <v>12000</v>
      </c>
      <c r="K252" s="4">
        <v>27800</v>
      </c>
      <c r="L252" s="4">
        <v>18500</v>
      </c>
      <c r="M252" s="4">
        <v>29200</v>
      </c>
      <c r="N252" s="9">
        <v>27700</v>
      </c>
      <c r="O252" s="69"/>
      <c r="P252" s="78">
        <f t="shared" si="21"/>
        <v>9.9378881987577633E-2</v>
      </c>
      <c r="Q252" s="78">
        <f t="shared" si="21"/>
        <v>5.5900621118012424E-2</v>
      </c>
      <c r="R252" s="78">
        <f t="shared" si="21"/>
        <v>7.78786430960344E-2</v>
      </c>
      <c r="S252" s="78">
        <f t="shared" si="20"/>
        <v>3.0578117534639272E-2</v>
      </c>
      <c r="T252" s="78">
        <f t="shared" si="20"/>
        <v>4.7778308647873864E-2</v>
      </c>
      <c r="U252" s="78">
        <f t="shared" si="20"/>
        <v>0.12326803631151458</v>
      </c>
      <c r="V252" s="78">
        <f t="shared" si="20"/>
        <v>1.4811275680840898E-2</v>
      </c>
      <c r="W252" s="78">
        <f t="shared" si="20"/>
        <v>5.733397037744864E-2</v>
      </c>
      <c r="X252" s="78">
        <f t="shared" si="20"/>
        <v>0.13282369804108934</v>
      </c>
      <c r="Y252" s="78">
        <f t="shared" si="20"/>
        <v>8.8389870998566655E-2</v>
      </c>
      <c r="Z252" s="78">
        <f t="shared" si="20"/>
        <v>0.13951266125179168</v>
      </c>
      <c r="AA252" s="78">
        <f t="shared" si="20"/>
        <v>0.13234591495461059</v>
      </c>
    </row>
    <row r="253" spans="1:27" x14ac:dyDescent="0.3">
      <c r="A253" s="116">
        <v>40513</v>
      </c>
      <c r="B253" s="77">
        <f t="shared" si="18"/>
        <v>209000</v>
      </c>
      <c r="C253" s="13">
        <v>20800</v>
      </c>
      <c r="D253" s="4">
        <v>11500</v>
      </c>
      <c r="E253" s="4">
        <v>16200</v>
      </c>
      <c r="F253" s="4">
        <v>6400</v>
      </c>
      <c r="G253" s="4">
        <v>9900</v>
      </c>
      <c r="H253" s="4">
        <v>26000</v>
      </c>
      <c r="I253" s="4">
        <v>3200</v>
      </c>
      <c r="J253" s="4">
        <v>12200</v>
      </c>
      <c r="K253" s="4">
        <v>27800</v>
      </c>
      <c r="L253" s="4">
        <v>18300</v>
      </c>
      <c r="M253" s="4">
        <v>29100</v>
      </c>
      <c r="N253" s="9">
        <v>27600</v>
      </c>
      <c r="O253" s="69"/>
      <c r="P253" s="78">
        <f t="shared" si="21"/>
        <v>9.9521531100478469E-2</v>
      </c>
      <c r="Q253" s="78">
        <f t="shared" si="21"/>
        <v>5.5023923444976079E-2</v>
      </c>
      <c r="R253" s="78">
        <f t="shared" si="21"/>
        <v>7.7511961722488032E-2</v>
      </c>
      <c r="S253" s="78">
        <f t="shared" si="20"/>
        <v>3.0622009569377991E-2</v>
      </c>
      <c r="T253" s="78">
        <f t="shared" si="20"/>
        <v>4.736842105263158E-2</v>
      </c>
      <c r="U253" s="78">
        <f t="shared" si="20"/>
        <v>0.12440191387559808</v>
      </c>
      <c r="V253" s="78">
        <f t="shared" si="20"/>
        <v>1.5311004784688996E-2</v>
      </c>
      <c r="W253" s="78">
        <f t="shared" si="20"/>
        <v>5.8373205741626792E-2</v>
      </c>
      <c r="X253" s="78">
        <f t="shared" si="20"/>
        <v>0.13301435406698564</v>
      </c>
      <c r="Y253" s="78">
        <f t="shared" si="20"/>
        <v>8.7559808612440185E-2</v>
      </c>
      <c r="Z253" s="78">
        <f t="shared" si="20"/>
        <v>0.13923444976076554</v>
      </c>
      <c r="AA253" s="78">
        <f t="shared" si="20"/>
        <v>0.1320574162679426</v>
      </c>
    </row>
    <row r="254" spans="1:27" x14ac:dyDescent="0.3">
      <c r="A254" s="116">
        <v>40544</v>
      </c>
      <c r="B254" s="77">
        <f t="shared" si="18"/>
        <v>205300</v>
      </c>
      <c r="C254" s="13">
        <v>20800</v>
      </c>
      <c r="D254" s="4">
        <v>10600</v>
      </c>
      <c r="E254" s="4">
        <v>15800</v>
      </c>
      <c r="F254" s="4">
        <v>6300</v>
      </c>
      <c r="G254" s="4">
        <v>9800</v>
      </c>
      <c r="H254" s="4">
        <v>25200</v>
      </c>
      <c r="I254" s="4">
        <v>3200</v>
      </c>
      <c r="J254" s="4">
        <v>12000</v>
      </c>
      <c r="K254" s="4">
        <v>27800</v>
      </c>
      <c r="L254" s="4">
        <v>18300</v>
      </c>
      <c r="M254" s="4">
        <v>28800</v>
      </c>
      <c r="N254" s="9">
        <v>26700</v>
      </c>
      <c r="O254" s="69"/>
      <c r="P254" s="78">
        <f t="shared" si="21"/>
        <v>0.10131514856307842</v>
      </c>
      <c r="Q254" s="78">
        <f t="shared" si="21"/>
        <v>5.1631758402338045E-2</v>
      </c>
      <c r="R254" s="78">
        <f t="shared" si="21"/>
        <v>7.6960545543107647E-2</v>
      </c>
      <c r="S254" s="78">
        <f t="shared" si="20"/>
        <v>3.0686799805163176E-2</v>
      </c>
      <c r="T254" s="78">
        <f t="shared" si="20"/>
        <v>4.7735021919142716E-2</v>
      </c>
      <c r="U254" s="78">
        <f t="shared" si="20"/>
        <v>0.12274719922065271</v>
      </c>
      <c r="V254" s="78">
        <f t="shared" si="20"/>
        <v>1.5586945932781296E-2</v>
      </c>
      <c r="W254" s="78">
        <f t="shared" si="20"/>
        <v>5.8451047247929856E-2</v>
      </c>
      <c r="X254" s="78">
        <f t="shared" si="20"/>
        <v>0.13541159279103751</v>
      </c>
      <c r="Y254" s="78">
        <f t="shared" si="20"/>
        <v>8.9137847053093036E-2</v>
      </c>
      <c r="Z254" s="78">
        <f t="shared" si="20"/>
        <v>0.14028251339503167</v>
      </c>
      <c r="AA254" s="78">
        <f t="shared" si="20"/>
        <v>0.13005358012664395</v>
      </c>
    </row>
    <row r="255" spans="1:27" x14ac:dyDescent="0.3">
      <c r="A255" s="116">
        <v>40575</v>
      </c>
      <c r="B255" s="77">
        <f t="shared" si="18"/>
        <v>207000</v>
      </c>
      <c r="C255" s="13">
        <v>20900</v>
      </c>
      <c r="D255" s="4">
        <v>10800</v>
      </c>
      <c r="E255" s="4">
        <v>15800</v>
      </c>
      <c r="F255" s="4">
        <v>6300</v>
      </c>
      <c r="G255" s="4">
        <v>9900</v>
      </c>
      <c r="H255" s="4">
        <v>25000</v>
      </c>
      <c r="I255" s="4">
        <v>3200</v>
      </c>
      <c r="J255" s="4">
        <v>12100</v>
      </c>
      <c r="K255" s="4">
        <v>27900</v>
      </c>
      <c r="L255" s="4">
        <v>18600</v>
      </c>
      <c r="M255" s="4">
        <v>28800</v>
      </c>
      <c r="N255" s="9">
        <v>27700</v>
      </c>
      <c r="O255" s="69"/>
      <c r="P255" s="78">
        <f t="shared" si="21"/>
        <v>0.10096618357487923</v>
      </c>
      <c r="Q255" s="78">
        <f t="shared" si="21"/>
        <v>5.2173913043478258E-2</v>
      </c>
      <c r="R255" s="78">
        <f t="shared" si="21"/>
        <v>7.6328502415458938E-2</v>
      </c>
      <c r="S255" s="78">
        <f t="shared" si="20"/>
        <v>3.0434782608695653E-2</v>
      </c>
      <c r="T255" s="78">
        <f t="shared" si="20"/>
        <v>4.7826086956521741E-2</v>
      </c>
      <c r="U255" s="78">
        <f t="shared" si="20"/>
        <v>0.12077294685990338</v>
      </c>
      <c r="V255" s="78">
        <f t="shared" si="20"/>
        <v>1.5458937198067632E-2</v>
      </c>
      <c r="W255" s="78">
        <f t="shared" si="20"/>
        <v>5.8454106280193235E-2</v>
      </c>
      <c r="X255" s="78">
        <f t="shared" si="20"/>
        <v>0.13478260869565217</v>
      </c>
      <c r="Y255" s="78">
        <f t="shared" si="20"/>
        <v>8.9855072463768115E-2</v>
      </c>
      <c r="Z255" s="78">
        <f t="shared" si="20"/>
        <v>0.1391304347826087</v>
      </c>
      <c r="AA255" s="78">
        <f t="shared" si="20"/>
        <v>0.13381642512077294</v>
      </c>
    </row>
    <row r="256" spans="1:27" x14ac:dyDescent="0.3">
      <c r="A256" s="116">
        <v>40603</v>
      </c>
      <c r="B256" s="77">
        <f t="shared" si="18"/>
        <v>208700</v>
      </c>
      <c r="C256" s="13">
        <v>20900</v>
      </c>
      <c r="D256" s="4">
        <v>11200</v>
      </c>
      <c r="E256" s="4">
        <v>16100.000000000002</v>
      </c>
      <c r="F256" s="4">
        <v>6300</v>
      </c>
      <c r="G256" s="4">
        <v>10000</v>
      </c>
      <c r="H256" s="4">
        <v>25200</v>
      </c>
      <c r="I256" s="4">
        <v>3200</v>
      </c>
      <c r="J256" s="4">
        <v>12100</v>
      </c>
      <c r="K256" s="4">
        <v>27900</v>
      </c>
      <c r="L256" s="4">
        <v>19100</v>
      </c>
      <c r="M256" s="4">
        <v>29000</v>
      </c>
      <c r="N256" s="9">
        <v>27700</v>
      </c>
      <c r="O256" s="69"/>
      <c r="P256" s="78">
        <f t="shared" si="21"/>
        <v>0.10014374700527072</v>
      </c>
      <c r="Q256" s="78">
        <f t="shared" si="21"/>
        <v>5.3665548634403447E-2</v>
      </c>
      <c r="R256" s="78">
        <f t="shared" si="21"/>
        <v>7.7144226161954974E-2</v>
      </c>
      <c r="S256" s="78">
        <f t="shared" si="20"/>
        <v>3.0186871106851941E-2</v>
      </c>
      <c r="T256" s="78">
        <f t="shared" si="20"/>
        <v>4.791566842357451E-2</v>
      </c>
      <c r="U256" s="78">
        <f t="shared" si="20"/>
        <v>0.12074748442740776</v>
      </c>
      <c r="V256" s="78">
        <f t="shared" si="20"/>
        <v>1.5333013895543843E-2</v>
      </c>
      <c r="W256" s="78">
        <f t="shared" si="20"/>
        <v>5.7977958792525153E-2</v>
      </c>
      <c r="X256" s="78">
        <f t="shared" si="20"/>
        <v>0.13368471490177289</v>
      </c>
      <c r="Y256" s="78">
        <f t="shared" si="20"/>
        <v>9.1518926689027308E-2</v>
      </c>
      <c r="Z256" s="78">
        <f t="shared" si="20"/>
        <v>0.13895543842836608</v>
      </c>
      <c r="AA256" s="78">
        <f t="shared" si="20"/>
        <v>0.1327264015333014</v>
      </c>
    </row>
    <row r="257" spans="1:27" x14ac:dyDescent="0.3">
      <c r="A257" s="116">
        <v>40634</v>
      </c>
      <c r="B257" s="77">
        <f t="shared" si="18"/>
        <v>210500</v>
      </c>
      <c r="C257" s="13">
        <v>21300</v>
      </c>
      <c r="D257" s="4">
        <v>11500</v>
      </c>
      <c r="E257" s="4">
        <v>16600</v>
      </c>
      <c r="F257" s="4">
        <v>6200</v>
      </c>
      <c r="G257" s="4">
        <v>9900</v>
      </c>
      <c r="H257" s="4">
        <v>25600</v>
      </c>
      <c r="I257" s="4">
        <v>3100</v>
      </c>
      <c r="J257" s="4">
        <v>12000</v>
      </c>
      <c r="K257" s="4">
        <v>28100</v>
      </c>
      <c r="L257" s="4">
        <v>19500</v>
      </c>
      <c r="M257" s="4">
        <v>29000</v>
      </c>
      <c r="N257" s="9">
        <v>27700</v>
      </c>
      <c r="O257" s="69"/>
      <c r="P257" s="78">
        <f t="shared" si="21"/>
        <v>0.101187648456057</v>
      </c>
      <c r="Q257" s="78">
        <f t="shared" si="21"/>
        <v>5.4631828978622329E-2</v>
      </c>
      <c r="R257" s="78">
        <f t="shared" si="21"/>
        <v>7.8859857482185269E-2</v>
      </c>
      <c r="S257" s="78">
        <f t="shared" si="20"/>
        <v>2.9453681710213776E-2</v>
      </c>
      <c r="T257" s="78">
        <f t="shared" si="20"/>
        <v>4.7030878859857482E-2</v>
      </c>
      <c r="U257" s="78">
        <f t="shared" si="20"/>
        <v>0.12161520190023753</v>
      </c>
      <c r="V257" s="78">
        <f t="shared" si="20"/>
        <v>1.4726840855106888E-2</v>
      </c>
      <c r="W257" s="78">
        <f t="shared" si="20"/>
        <v>5.7007125890736345E-2</v>
      </c>
      <c r="X257" s="78">
        <f t="shared" si="20"/>
        <v>0.13349168646080761</v>
      </c>
      <c r="Y257" s="78">
        <f t="shared" si="20"/>
        <v>9.2636579572446559E-2</v>
      </c>
      <c r="Z257" s="78">
        <f t="shared" si="20"/>
        <v>0.13776722090261281</v>
      </c>
      <c r="AA257" s="78">
        <f t="shared" si="20"/>
        <v>0.13159144893111638</v>
      </c>
    </row>
    <row r="258" spans="1:27" x14ac:dyDescent="0.3">
      <c r="A258" s="116">
        <v>40664</v>
      </c>
      <c r="B258" s="77">
        <f t="shared" si="18"/>
        <v>210800</v>
      </c>
      <c r="C258" s="13">
        <v>21400</v>
      </c>
      <c r="D258" s="4">
        <v>11500</v>
      </c>
      <c r="E258" s="4">
        <v>16800</v>
      </c>
      <c r="F258" s="4">
        <v>6100</v>
      </c>
      <c r="G258" s="4">
        <v>10000</v>
      </c>
      <c r="H258" s="4">
        <v>25600</v>
      </c>
      <c r="I258" s="4">
        <v>3100</v>
      </c>
      <c r="J258" s="4">
        <v>12000</v>
      </c>
      <c r="K258" s="4">
        <v>28100</v>
      </c>
      <c r="L258" s="4">
        <v>19400</v>
      </c>
      <c r="M258" s="4">
        <v>29200</v>
      </c>
      <c r="N258" s="9">
        <v>27600</v>
      </c>
      <c r="O258" s="69"/>
      <c r="P258" s="78">
        <f t="shared" si="21"/>
        <v>0.10151802656546489</v>
      </c>
      <c r="Q258" s="78">
        <f t="shared" si="21"/>
        <v>5.455407969639469E-2</v>
      </c>
      <c r="R258" s="78">
        <f t="shared" si="21"/>
        <v>7.9696394686907021E-2</v>
      </c>
      <c r="S258" s="78">
        <f t="shared" si="21"/>
        <v>2.8937381404174574E-2</v>
      </c>
      <c r="T258" s="78">
        <f t="shared" si="21"/>
        <v>4.743833017077799E-2</v>
      </c>
      <c r="U258" s="78">
        <f t="shared" si="21"/>
        <v>0.12144212523719165</v>
      </c>
      <c r="V258" s="78">
        <f t="shared" si="21"/>
        <v>1.4705882352941176E-2</v>
      </c>
      <c r="W258" s="78">
        <f t="shared" si="21"/>
        <v>5.6925996204933584E-2</v>
      </c>
      <c r="X258" s="78">
        <f t="shared" si="21"/>
        <v>0.13330170777988615</v>
      </c>
      <c r="Y258" s="78">
        <f t="shared" si="21"/>
        <v>9.2030360531309294E-2</v>
      </c>
      <c r="Z258" s="78">
        <f t="shared" si="21"/>
        <v>0.13851992409867173</v>
      </c>
      <c r="AA258" s="78">
        <f t="shared" si="21"/>
        <v>0.13092979127134724</v>
      </c>
    </row>
    <row r="259" spans="1:27" x14ac:dyDescent="0.3">
      <c r="A259" s="116">
        <v>40695</v>
      </c>
      <c r="B259" s="77">
        <f t="shared" ref="B259:B322" si="22">SUM(C259:N259)</f>
        <v>210600</v>
      </c>
      <c r="C259" s="13">
        <v>21700</v>
      </c>
      <c r="D259" s="4">
        <v>11700</v>
      </c>
      <c r="E259" s="4">
        <v>16900</v>
      </c>
      <c r="F259" s="4">
        <v>6100</v>
      </c>
      <c r="G259" s="4">
        <v>10000</v>
      </c>
      <c r="H259" s="4">
        <v>25600</v>
      </c>
      <c r="I259" s="4">
        <v>3100</v>
      </c>
      <c r="J259" s="4">
        <v>12100</v>
      </c>
      <c r="K259" s="4">
        <v>28000</v>
      </c>
      <c r="L259" s="4">
        <v>19400</v>
      </c>
      <c r="M259" s="4">
        <v>29200.000000000004</v>
      </c>
      <c r="N259" s="9">
        <v>26800</v>
      </c>
      <c r="O259" s="69"/>
      <c r="P259" s="78">
        <f t="shared" si="21"/>
        <v>0.1030389363722697</v>
      </c>
      <c r="Q259" s="78">
        <f t="shared" si="21"/>
        <v>5.5555555555555552E-2</v>
      </c>
      <c r="R259" s="78">
        <f t="shared" si="21"/>
        <v>8.0246913580246909E-2</v>
      </c>
      <c r="S259" s="78">
        <f t="shared" si="21"/>
        <v>2.8964862298195632E-2</v>
      </c>
      <c r="T259" s="78">
        <f t="shared" si="21"/>
        <v>4.7483380816714153E-2</v>
      </c>
      <c r="U259" s="78">
        <f t="shared" si="21"/>
        <v>0.12155745489078823</v>
      </c>
      <c r="V259" s="78">
        <f t="shared" si="21"/>
        <v>1.4719848053181387E-2</v>
      </c>
      <c r="W259" s="78">
        <f t="shared" si="21"/>
        <v>5.7454890788224119E-2</v>
      </c>
      <c r="X259" s="78">
        <f t="shared" si="21"/>
        <v>0.13295346628679963</v>
      </c>
      <c r="Y259" s="78">
        <f t="shared" si="21"/>
        <v>9.2117758784425449E-2</v>
      </c>
      <c r="Z259" s="78">
        <f t="shared" si="21"/>
        <v>0.13865147198480535</v>
      </c>
      <c r="AA259" s="78">
        <f t="shared" si="21"/>
        <v>0.12725546058879392</v>
      </c>
    </row>
    <row r="260" spans="1:27" x14ac:dyDescent="0.3">
      <c r="A260" s="116">
        <v>40725</v>
      </c>
      <c r="B260" s="77">
        <f t="shared" si="22"/>
        <v>211100</v>
      </c>
      <c r="C260" s="13">
        <v>22100</v>
      </c>
      <c r="D260" s="4">
        <v>12400</v>
      </c>
      <c r="E260" s="4">
        <v>16900</v>
      </c>
      <c r="F260" s="4">
        <v>6300</v>
      </c>
      <c r="G260" s="4">
        <v>10100</v>
      </c>
      <c r="H260" s="4">
        <v>25700</v>
      </c>
      <c r="I260" s="4">
        <v>3000</v>
      </c>
      <c r="J260" s="4">
        <v>12000</v>
      </c>
      <c r="K260" s="4">
        <v>28100</v>
      </c>
      <c r="L260" s="4">
        <v>19700</v>
      </c>
      <c r="M260" s="4">
        <v>29300</v>
      </c>
      <c r="N260" s="9">
        <v>25500</v>
      </c>
      <c r="O260" s="69"/>
      <c r="P260" s="78">
        <f t="shared" si="21"/>
        <v>0.10468972051160587</v>
      </c>
      <c r="Q260" s="78">
        <f t="shared" si="21"/>
        <v>5.8739933680720037E-2</v>
      </c>
      <c r="R260" s="78">
        <f t="shared" si="21"/>
        <v>8.0056845097110377E-2</v>
      </c>
      <c r="S260" s="78">
        <f t="shared" si="21"/>
        <v>2.9843675982946471E-2</v>
      </c>
      <c r="T260" s="78">
        <f t="shared" si="21"/>
        <v>4.7844623401231641E-2</v>
      </c>
      <c r="U260" s="78">
        <f t="shared" si="21"/>
        <v>0.12174324964471814</v>
      </c>
      <c r="V260" s="78">
        <f t="shared" si="21"/>
        <v>1.4211274277593557E-2</v>
      </c>
      <c r="W260" s="78">
        <f t="shared" si="21"/>
        <v>5.6845097110374228E-2</v>
      </c>
      <c r="X260" s="78">
        <f t="shared" si="21"/>
        <v>0.13311226906679299</v>
      </c>
      <c r="Y260" s="78">
        <f t="shared" si="21"/>
        <v>9.3320701089531027E-2</v>
      </c>
      <c r="Z260" s="78">
        <f t="shared" si="21"/>
        <v>0.13879677877783042</v>
      </c>
      <c r="AA260" s="78">
        <f t="shared" si="21"/>
        <v>0.12079583135954523</v>
      </c>
    </row>
    <row r="261" spans="1:27" x14ac:dyDescent="0.3">
      <c r="A261" s="116">
        <v>40756</v>
      </c>
      <c r="B261" s="77">
        <f t="shared" si="22"/>
        <v>212200</v>
      </c>
      <c r="C261" s="13">
        <v>22300</v>
      </c>
      <c r="D261" s="4">
        <v>12100</v>
      </c>
      <c r="E261" s="4">
        <v>16900</v>
      </c>
      <c r="F261" s="4">
        <v>6300</v>
      </c>
      <c r="G261" s="4">
        <v>10100</v>
      </c>
      <c r="H261" s="4">
        <v>25800</v>
      </c>
      <c r="I261" s="4">
        <v>3000</v>
      </c>
      <c r="J261" s="4">
        <v>12100</v>
      </c>
      <c r="K261" s="4">
        <v>28300</v>
      </c>
      <c r="L261" s="4">
        <v>19500</v>
      </c>
      <c r="M261" s="4">
        <v>29800</v>
      </c>
      <c r="N261" s="9">
        <v>26000</v>
      </c>
      <c r="O261" s="69"/>
      <c r="P261" s="78">
        <f t="shared" si="21"/>
        <v>0.10508953817153628</v>
      </c>
      <c r="Q261" s="78">
        <f t="shared" si="21"/>
        <v>5.7021677662582468E-2</v>
      </c>
      <c r="R261" s="78">
        <f t="shared" si="21"/>
        <v>7.964184731385486E-2</v>
      </c>
      <c r="S261" s="78">
        <f t="shared" si="21"/>
        <v>2.9688972667295005E-2</v>
      </c>
      <c r="T261" s="78">
        <f t="shared" si="21"/>
        <v>4.7596606974552307E-2</v>
      </c>
      <c r="U261" s="78">
        <f t="shared" si="21"/>
        <v>0.12158341187558906</v>
      </c>
      <c r="V261" s="78">
        <f t="shared" si="21"/>
        <v>1.413760603204524E-2</v>
      </c>
      <c r="W261" s="78">
        <f t="shared" si="21"/>
        <v>5.7021677662582468E-2</v>
      </c>
      <c r="X261" s="78">
        <f t="shared" si="21"/>
        <v>0.13336475023562677</v>
      </c>
      <c r="Y261" s="78">
        <f t="shared" si="21"/>
        <v>9.1894439208294057E-2</v>
      </c>
      <c r="Z261" s="78">
        <f t="shared" si="21"/>
        <v>0.14043355325164938</v>
      </c>
      <c r="AA261" s="78">
        <f t="shared" si="21"/>
        <v>0.12252591894439209</v>
      </c>
    </row>
    <row r="262" spans="1:27" x14ac:dyDescent="0.3">
      <c r="A262" s="116">
        <v>40787</v>
      </c>
      <c r="B262" s="77">
        <f t="shared" si="22"/>
        <v>213300</v>
      </c>
      <c r="C262" s="13">
        <v>22500</v>
      </c>
      <c r="D262" s="4">
        <v>12300</v>
      </c>
      <c r="E262" s="4">
        <v>17100</v>
      </c>
      <c r="F262" s="4">
        <v>6300</v>
      </c>
      <c r="G262" s="4">
        <v>10200</v>
      </c>
      <c r="H262" s="4">
        <v>25800</v>
      </c>
      <c r="I262" s="4">
        <v>3000</v>
      </c>
      <c r="J262" s="4">
        <v>12100</v>
      </c>
      <c r="K262" s="4">
        <v>28200</v>
      </c>
      <c r="L262" s="4">
        <v>19600</v>
      </c>
      <c r="M262" s="4">
        <v>29900</v>
      </c>
      <c r="N262" s="9">
        <v>26300</v>
      </c>
      <c r="O262" s="69"/>
      <c r="P262" s="78">
        <f t="shared" si="21"/>
        <v>0.10548523206751055</v>
      </c>
      <c r="Q262" s="78">
        <f t="shared" si="21"/>
        <v>5.7665260196905765E-2</v>
      </c>
      <c r="R262" s="78">
        <f t="shared" si="21"/>
        <v>8.0168776371308023E-2</v>
      </c>
      <c r="S262" s="78">
        <f t="shared" si="21"/>
        <v>2.9535864978902954E-2</v>
      </c>
      <c r="T262" s="78">
        <f t="shared" si="21"/>
        <v>4.7819971870604779E-2</v>
      </c>
      <c r="U262" s="78">
        <f t="shared" si="21"/>
        <v>0.1209563994374121</v>
      </c>
      <c r="V262" s="78">
        <f t="shared" si="21"/>
        <v>1.4064697609001406E-2</v>
      </c>
      <c r="W262" s="78">
        <f t="shared" si="21"/>
        <v>5.6727613689639009E-2</v>
      </c>
      <c r="X262" s="78">
        <f t="shared" si="21"/>
        <v>0.13220815752461323</v>
      </c>
      <c r="Y262" s="78">
        <f t="shared" si="21"/>
        <v>9.1889357712142516E-2</v>
      </c>
      <c r="Z262" s="78">
        <f t="shared" si="21"/>
        <v>0.14017815283638069</v>
      </c>
      <c r="AA262" s="78">
        <f t="shared" si="21"/>
        <v>0.123300515705579</v>
      </c>
    </row>
    <row r="263" spans="1:27" x14ac:dyDescent="0.3">
      <c r="A263" s="116">
        <v>40817</v>
      </c>
      <c r="B263" s="77">
        <f t="shared" si="22"/>
        <v>213900</v>
      </c>
      <c r="C263" s="13">
        <v>22400</v>
      </c>
      <c r="D263" s="4">
        <v>11500</v>
      </c>
      <c r="E263" s="4">
        <v>17600</v>
      </c>
      <c r="F263" s="4">
        <v>6300</v>
      </c>
      <c r="G263" s="4">
        <v>10200</v>
      </c>
      <c r="H263" s="4">
        <v>25900</v>
      </c>
      <c r="I263" s="4">
        <v>3000</v>
      </c>
      <c r="J263" s="4">
        <v>12300</v>
      </c>
      <c r="K263" s="4">
        <v>28400</v>
      </c>
      <c r="L263" s="4">
        <v>19400</v>
      </c>
      <c r="M263" s="4">
        <v>30100</v>
      </c>
      <c r="N263" s="9">
        <v>26800</v>
      </c>
      <c r="O263" s="69"/>
      <c r="P263" s="78">
        <f t="shared" si="21"/>
        <v>0.10472183263207106</v>
      </c>
      <c r="Q263" s="78">
        <f t="shared" si="21"/>
        <v>5.3763440860215055E-2</v>
      </c>
      <c r="R263" s="78">
        <f t="shared" si="21"/>
        <v>8.2281439925198693E-2</v>
      </c>
      <c r="S263" s="78">
        <f t="shared" si="21"/>
        <v>2.9453015427769985E-2</v>
      </c>
      <c r="T263" s="78">
        <f t="shared" si="21"/>
        <v>4.7685834502103785E-2</v>
      </c>
      <c r="U263" s="78">
        <f t="shared" si="21"/>
        <v>0.12108461898083217</v>
      </c>
      <c r="V263" s="78">
        <f t="shared" si="21"/>
        <v>1.4025245441795231E-2</v>
      </c>
      <c r="W263" s="78">
        <f t="shared" si="21"/>
        <v>5.7503506311360447E-2</v>
      </c>
      <c r="X263" s="78">
        <f t="shared" si="21"/>
        <v>0.13277232351566151</v>
      </c>
      <c r="Y263" s="78">
        <f t="shared" si="21"/>
        <v>9.0696587190275832E-2</v>
      </c>
      <c r="Z263" s="78">
        <f t="shared" si="21"/>
        <v>0.14071996259934549</v>
      </c>
      <c r="AA263" s="78">
        <f t="shared" si="21"/>
        <v>0.12529219261337074</v>
      </c>
    </row>
    <row r="264" spans="1:27" x14ac:dyDescent="0.3">
      <c r="A264" s="116">
        <v>40848</v>
      </c>
      <c r="B264" s="77">
        <f t="shared" si="22"/>
        <v>214600</v>
      </c>
      <c r="C264" s="13">
        <v>22400</v>
      </c>
      <c r="D264" s="4">
        <v>11300</v>
      </c>
      <c r="E264" s="4">
        <v>17500</v>
      </c>
      <c r="F264" s="4">
        <v>6300</v>
      </c>
      <c r="G264" s="4">
        <v>10200</v>
      </c>
      <c r="H264" s="4">
        <v>26700</v>
      </c>
      <c r="I264" s="4">
        <v>3100</v>
      </c>
      <c r="J264" s="4">
        <v>12300</v>
      </c>
      <c r="K264" s="4">
        <v>28500</v>
      </c>
      <c r="L264" s="4">
        <v>19200</v>
      </c>
      <c r="M264" s="4">
        <v>29900</v>
      </c>
      <c r="N264" s="9">
        <v>27200</v>
      </c>
      <c r="O264" s="69"/>
      <c r="P264" s="78">
        <f t="shared" si="21"/>
        <v>0.10438024231127679</v>
      </c>
      <c r="Q264" s="78">
        <f t="shared" si="21"/>
        <v>5.2656104380242312E-2</v>
      </c>
      <c r="R264" s="78">
        <f t="shared" si="21"/>
        <v>8.1547064305684994E-2</v>
      </c>
      <c r="S264" s="78">
        <f t="shared" si="21"/>
        <v>2.9356943150046597E-2</v>
      </c>
      <c r="T264" s="78">
        <f t="shared" si="21"/>
        <v>4.7530288909599254E-2</v>
      </c>
      <c r="U264" s="78">
        <f t="shared" si="21"/>
        <v>0.1244175209692451</v>
      </c>
      <c r="V264" s="78">
        <f t="shared" si="21"/>
        <v>1.4445479962721343E-2</v>
      </c>
      <c r="W264" s="78">
        <f t="shared" si="21"/>
        <v>5.7315936626281455E-2</v>
      </c>
      <c r="X264" s="78">
        <f t="shared" si="21"/>
        <v>0.13280521901211556</v>
      </c>
      <c r="Y264" s="78">
        <f t="shared" si="21"/>
        <v>8.9468779123951542E-2</v>
      </c>
      <c r="Z264" s="78">
        <f t="shared" si="21"/>
        <v>0.13932898415657036</v>
      </c>
      <c r="AA264" s="78">
        <f t="shared" si="21"/>
        <v>0.12674743709226469</v>
      </c>
    </row>
    <row r="265" spans="1:27" x14ac:dyDescent="0.3">
      <c r="A265" s="116">
        <v>40878</v>
      </c>
      <c r="B265" s="77">
        <f t="shared" si="22"/>
        <v>214500</v>
      </c>
      <c r="C265" s="13">
        <v>22400</v>
      </c>
      <c r="D265" s="4">
        <v>10900</v>
      </c>
      <c r="E265" s="4">
        <v>17400</v>
      </c>
      <c r="F265" s="4">
        <v>6500</v>
      </c>
      <c r="G265" s="4">
        <v>10200</v>
      </c>
      <c r="H265" s="4">
        <v>26800</v>
      </c>
      <c r="I265" s="4">
        <v>3100</v>
      </c>
      <c r="J265" s="4">
        <v>12400</v>
      </c>
      <c r="K265" s="4">
        <v>28600</v>
      </c>
      <c r="L265" s="4">
        <v>19000</v>
      </c>
      <c r="M265" s="4">
        <v>30100</v>
      </c>
      <c r="N265" s="9">
        <v>27100</v>
      </c>
      <c r="O265" s="69"/>
      <c r="P265" s="78">
        <f t="shared" si="21"/>
        <v>0.10442890442890443</v>
      </c>
      <c r="Q265" s="78">
        <f t="shared" si="21"/>
        <v>5.0815850815850813E-2</v>
      </c>
      <c r="R265" s="78">
        <f t="shared" si="21"/>
        <v>8.1118881118881117E-2</v>
      </c>
      <c r="S265" s="78">
        <f t="shared" si="21"/>
        <v>3.0303030303030304E-2</v>
      </c>
      <c r="T265" s="78">
        <f t="shared" si="21"/>
        <v>4.7552447552447551E-2</v>
      </c>
      <c r="U265" s="78">
        <f t="shared" si="21"/>
        <v>0.12494172494172494</v>
      </c>
      <c r="V265" s="78">
        <f t="shared" si="21"/>
        <v>1.4452214452214453E-2</v>
      </c>
      <c r="W265" s="78">
        <f t="shared" si="21"/>
        <v>5.7808857808857812E-2</v>
      </c>
      <c r="X265" s="78">
        <f t="shared" si="21"/>
        <v>0.13333333333333333</v>
      </c>
      <c r="Y265" s="78">
        <f t="shared" si="21"/>
        <v>8.8578088578088576E-2</v>
      </c>
      <c r="Z265" s="78">
        <f t="shared" si="21"/>
        <v>0.14032634032634034</v>
      </c>
      <c r="AA265" s="78">
        <f t="shared" si="21"/>
        <v>0.12634032634032635</v>
      </c>
    </row>
    <row r="266" spans="1:27" x14ac:dyDescent="0.3">
      <c r="A266" s="116">
        <v>40909</v>
      </c>
      <c r="B266" s="77">
        <f t="shared" si="22"/>
        <v>211800</v>
      </c>
      <c r="C266" s="13">
        <v>23200</v>
      </c>
      <c r="D266" s="4">
        <v>11400</v>
      </c>
      <c r="E266" s="4">
        <v>16900</v>
      </c>
      <c r="F266" s="4">
        <v>6400</v>
      </c>
      <c r="G266" s="4">
        <v>9900</v>
      </c>
      <c r="H266" s="4">
        <v>25800</v>
      </c>
      <c r="I266" s="4">
        <v>3100</v>
      </c>
      <c r="J266" s="4">
        <v>12000</v>
      </c>
      <c r="K266" s="4">
        <v>28200</v>
      </c>
      <c r="L266" s="4">
        <v>19200</v>
      </c>
      <c r="M266" s="4">
        <v>29700</v>
      </c>
      <c r="N266" s="9">
        <v>26000</v>
      </c>
      <c r="O266" s="69"/>
      <c r="P266" s="78">
        <f t="shared" si="21"/>
        <v>0.10953729933899906</v>
      </c>
      <c r="Q266" s="78">
        <f t="shared" si="21"/>
        <v>5.3824362606232294E-2</v>
      </c>
      <c r="R266" s="78">
        <f t="shared" si="21"/>
        <v>7.9792256846081211E-2</v>
      </c>
      <c r="S266" s="78">
        <f t="shared" si="21"/>
        <v>3.0217186024551465E-2</v>
      </c>
      <c r="T266" s="78">
        <f t="shared" si="21"/>
        <v>4.6742209631728045E-2</v>
      </c>
      <c r="U266" s="78">
        <f t="shared" si="21"/>
        <v>0.12181303116147309</v>
      </c>
      <c r="V266" s="78">
        <f t="shared" si="21"/>
        <v>1.4636449480642116E-2</v>
      </c>
      <c r="W266" s="78">
        <f t="shared" si="21"/>
        <v>5.6657223796033995E-2</v>
      </c>
      <c r="X266" s="78">
        <f t="shared" si="21"/>
        <v>0.13314447592067988</v>
      </c>
      <c r="Y266" s="78">
        <f t="shared" si="21"/>
        <v>9.0651558073654395E-2</v>
      </c>
      <c r="Z266" s="78">
        <f t="shared" si="21"/>
        <v>0.14022662889518414</v>
      </c>
      <c r="AA266" s="78">
        <f t="shared" si="21"/>
        <v>0.12275731822474033</v>
      </c>
    </row>
    <row r="267" spans="1:27" x14ac:dyDescent="0.3">
      <c r="A267" s="116">
        <v>40940</v>
      </c>
      <c r="B267" s="77">
        <f t="shared" si="22"/>
        <v>214800</v>
      </c>
      <c r="C267" s="13">
        <v>23700</v>
      </c>
      <c r="D267" s="4">
        <v>11900</v>
      </c>
      <c r="E267" s="4">
        <v>17200</v>
      </c>
      <c r="F267" s="4">
        <v>6400</v>
      </c>
      <c r="G267" s="4">
        <v>10000</v>
      </c>
      <c r="H267" s="4">
        <v>25500</v>
      </c>
      <c r="I267" s="4">
        <v>3100</v>
      </c>
      <c r="J267" s="4">
        <v>12100</v>
      </c>
      <c r="K267" s="4">
        <v>28400</v>
      </c>
      <c r="L267" s="4">
        <v>19600</v>
      </c>
      <c r="M267" s="4">
        <v>30000</v>
      </c>
      <c r="N267" s="9">
        <v>26900</v>
      </c>
      <c r="O267" s="69"/>
      <c r="P267" s="78">
        <f t="shared" si="21"/>
        <v>0.11033519553072625</v>
      </c>
      <c r="Q267" s="78">
        <f t="shared" si="21"/>
        <v>5.5400372439478582E-2</v>
      </c>
      <c r="R267" s="78">
        <f t="shared" si="21"/>
        <v>8.0074487895716945E-2</v>
      </c>
      <c r="S267" s="78">
        <f t="shared" si="21"/>
        <v>2.9795158286778398E-2</v>
      </c>
      <c r="T267" s="78">
        <f t="shared" si="21"/>
        <v>4.6554934823091247E-2</v>
      </c>
      <c r="U267" s="78">
        <f t="shared" si="21"/>
        <v>0.11871508379888268</v>
      </c>
      <c r="V267" s="78">
        <f t="shared" si="21"/>
        <v>1.4432029795158287E-2</v>
      </c>
      <c r="W267" s="78">
        <f t="shared" si="21"/>
        <v>5.6331471135940413E-2</v>
      </c>
      <c r="X267" s="78">
        <f t="shared" si="21"/>
        <v>0.13221601489757914</v>
      </c>
      <c r="Y267" s="78">
        <f t="shared" si="21"/>
        <v>9.1247672253258846E-2</v>
      </c>
      <c r="Z267" s="78">
        <f t="shared" si="21"/>
        <v>0.13966480446927373</v>
      </c>
      <c r="AA267" s="78">
        <f t="shared" si="21"/>
        <v>0.12523277467411545</v>
      </c>
    </row>
    <row r="268" spans="1:27" x14ac:dyDescent="0.3">
      <c r="A268" s="116">
        <v>40969</v>
      </c>
      <c r="B268" s="77">
        <f t="shared" si="22"/>
        <v>216400</v>
      </c>
      <c r="C268" s="13">
        <v>23800</v>
      </c>
      <c r="D268" s="4">
        <v>12100</v>
      </c>
      <c r="E268" s="4">
        <v>17400</v>
      </c>
      <c r="F268" s="4">
        <v>6400</v>
      </c>
      <c r="G268" s="4">
        <v>10200</v>
      </c>
      <c r="H268" s="4">
        <v>25800</v>
      </c>
      <c r="I268" s="4">
        <v>3100</v>
      </c>
      <c r="J268" s="4">
        <v>12200</v>
      </c>
      <c r="K268" s="4">
        <v>28600</v>
      </c>
      <c r="L268" s="4">
        <v>19800</v>
      </c>
      <c r="M268" s="4">
        <v>30000</v>
      </c>
      <c r="N268" s="9">
        <v>27000</v>
      </c>
      <c r="O268" s="69"/>
      <c r="P268" s="78">
        <f t="shared" si="21"/>
        <v>0.10998151571164511</v>
      </c>
      <c r="Q268" s="78">
        <f t="shared" si="21"/>
        <v>5.5914972273567468E-2</v>
      </c>
      <c r="R268" s="78">
        <f t="shared" si="21"/>
        <v>8.0406654343807768E-2</v>
      </c>
      <c r="S268" s="78">
        <f t="shared" si="21"/>
        <v>2.9574861367837338E-2</v>
      </c>
      <c r="T268" s="78">
        <f t="shared" si="21"/>
        <v>4.7134935304990758E-2</v>
      </c>
      <c r="U268" s="78">
        <f t="shared" si="21"/>
        <v>0.11922365988909427</v>
      </c>
      <c r="V268" s="78">
        <f t="shared" si="21"/>
        <v>1.432532347504621E-2</v>
      </c>
      <c r="W268" s="78">
        <f t="shared" si="21"/>
        <v>5.6377079482439925E-2</v>
      </c>
      <c r="X268" s="78">
        <f t="shared" si="21"/>
        <v>0.13216266173752311</v>
      </c>
      <c r="Y268" s="78">
        <f t="shared" si="21"/>
        <v>9.1497227356746771E-2</v>
      </c>
      <c r="Z268" s="78">
        <f t="shared" si="21"/>
        <v>0.13863216266173753</v>
      </c>
      <c r="AA268" s="78">
        <f t="shared" si="21"/>
        <v>0.12476894639556377</v>
      </c>
    </row>
    <row r="269" spans="1:27" x14ac:dyDescent="0.3">
      <c r="A269" s="116">
        <v>41000</v>
      </c>
      <c r="B269" s="77">
        <f t="shared" si="22"/>
        <v>219000</v>
      </c>
      <c r="C269" s="13">
        <v>23400</v>
      </c>
      <c r="D269" s="4">
        <v>12900</v>
      </c>
      <c r="E269" s="4">
        <v>17800</v>
      </c>
      <c r="F269" s="4">
        <v>6600</v>
      </c>
      <c r="G269" s="4">
        <v>10100</v>
      </c>
      <c r="H269" s="4">
        <v>25900</v>
      </c>
      <c r="I269" s="4">
        <v>3100</v>
      </c>
      <c r="J269" s="4">
        <v>12200</v>
      </c>
      <c r="K269" s="4">
        <v>28800</v>
      </c>
      <c r="L269" s="4">
        <v>20400</v>
      </c>
      <c r="M269" s="4">
        <v>30800</v>
      </c>
      <c r="N269" s="9">
        <v>27000</v>
      </c>
      <c r="O269" s="69"/>
      <c r="P269" s="78">
        <f t="shared" si="21"/>
        <v>0.10684931506849316</v>
      </c>
      <c r="Q269" s="78">
        <f t="shared" si="21"/>
        <v>5.8904109589041097E-2</v>
      </c>
      <c r="R269" s="78">
        <f t="shared" si="21"/>
        <v>8.1278538812785392E-2</v>
      </c>
      <c r="S269" s="78">
        <f t="shared" si="21"/>
        <v>3.0136986301369864E-2</v>
      </c>
      <c r="T269" s="78">
        <f t="shared" si="21"/>
        <v>4.6118721461187215E-2</v>
      </c>
      <c r="U269" s="78">
        <f t="shared" si="21"/>
        <v>0.11826484018264841</v>
      </c>
      <c r="V269" s="78">
        <f t="shared" si="21"/>
        <v>1.4155251141552512E-2</v>
      </c>
      <c r="W269" s="78">
        <f t="shared" si="21"/>
        <v>5.5707762557077628E-2</v>
      </c>
      <c r="X269" s="78">
        <f t="shared" si="21"/>
        <v>0.13150684931506848</v>
      </c>
      <c r="Y269" s="78">
        <f t="shared" si="21"/>
        <v>9.3150684931506855E-2</v>
      </c>
      <c r="Z269" s="78">
        <f t="shared" si="21"/>
        <v>0.14063926940639268</v>
      </c>
      <c r="AA269" s="78">
        <f t="shared" si="21"/>
        <v>0.12328767123287671</v>
      </c>
    </row>
    <row r="270" spans="1:27" x14ac:dyDescent="0.3">
      <c r="A270" s="116">
        <v>41030</v>
      </c>
      <c r="B270" s="77">
        <f t="shared" si="22"/>
        <v>220400</v>
      </c>
      <c r="C270" s="13">
        <v>23800</v>
      </c>
      <c r="D270" s="4">
        <v>12900</v>
      </c>
      <c r="E270" s="4">
        <v>18100</v>
      </c>
      <c r="F270" s="4">
        <v>6600</v>
      </c>
      <c r="G270" s="4">
        <v>10100</v>
      </c>
      <c r="H270" s="4">
        <v>26000</v>
      </c>
      <c r="I270" s="4">
        <v>3100</v>
      </c>
      <c r="J270" s="4">
        <v>12300</v>
      </c>
      <c r="K270" s="4">
        <v>28900</v>
      </c>
      <c r="L270" s="4">
        <v>20600</v>
      </c>
      <c r="M270" s="4">
        <v>31000</v>
      </c>
      <c r="N270" s="9">
        <v>27000</v>
      </c>
      <c r="O270" s="69"/>
      <c r="P270" s="78">
        <f t="shared" si="21"/>
        <v>0.10798548094373865</v>
      </c>
      <c r="Q270" s="78">
        <f t="shared" si="21"/>
        <v>5.852994555353902E-2</v>
      </c>
      <c r="R270" s="78">
        <f t="shared" si="21"/>
        <v>8.2123411978221414E-2</v>
      </c>
      <c r="S270" s="78">
        <f t="shared" si="21"/>
        <v>2.9945553539019964E-2</v>
      </c>
      <c r="T270" s="78">
        <f t="shared" si="21"/>
        <v>4.5825771324863887E-2</v>
      </c>
      <c r="U270" s="78">
        <f t="shared" si="21"/>
        <v>0.11796733212341198</v>
      </c>
      <c r="V270" s="78">
        <f t="shared" si="21"/>
        <v>1.4065335753176044E-2</v>
      </c>
      <c r="W270" s="78">
        <f t="shared" si="21"/>
        <v>5.5807622504537205E-2</v>
      </c>
      <c r="X270" s="78">
        <f t="shared" si="21"/>
        <v>0.13112522686025407</v>
      </c>
      <c r="Y270" s="78">
        <f t="shared" si="21"/>
        <v>9.3466424682395646E-2</v>
      </c>
      <c r="Z270" s="78">
        <f t="shared" si="21"/>
        <v>0.14065335753176045</v>
      </c>
      <c r="AA270" s="78">
        <f t="shared" si="21"/>
        <v>0.12250453720508167</v>
      </c>
    </row>
    <row r="271" spans="1:27" x14ac:dyDescent="0.3">
      <c r="A271" s="116">
        <v>41061</v>
      </c>
      <c r="B271" s="77">
        <f t="shared" si="22"/>
        <v>220100</v>
      </c>
      <c r="C271" s="13">
        <v>24000</v>
      </c>
      <c r="D271" s="4">
        <v>12900</v>
      </c>
      <c r="E271" s="4">
        <v>18200</v>
      </c>
      <c r="F271" s="4">
        <v>6600</v>
      </c>
      <c r="G271" s="4">
        <v>10100</v>
      </c>
      <c r="H271" s="4">
        <v>25800</v>
      </c>
      <c r="I271" s="4">
        <v>3100</v>
      </c>
      <c r="J271" s="4">
        <v>12300</v>
      </c>
      <c r="K271" s="4">
        <v>28900</v>
      </c>
      <c r="L271" s="4">
        <v>20800</v>
      </c>
      <c r="M271" s="4">
        <v>31200</v>
      </c>
      <c r="N271" s="9">
        <v>26200</v>
      </c>
      <c r="O271" s="69"/>
      <c r="P271" s="78">
        <f t="shared" si="21"/>
        <v>0.10904134484325306</v>
      </c>
      <c r="Q271" s="78">
        <f t="shared" si="21"/>
        <v>5.8609722853248523E-2</v>
      </c>
      <c r="R271" s="78">
        <f t="shared" si="21"/>
        <v>8.2689686506133578E-2</v>
      </c>
      <c r="S271" s="78">
        <f t="shared" si="21"/>
        <v>2.9986369831894594E-2</v>
      </c>
      <c r="T271" s="78">
        <f t="shared" si="21"/>
        <v>4.5888232621535664E-2</v>
      </c>
      <c r="U271" s="78">
        <f t="shared" si="21"/>
        <v>0.11721944570649705</v>
      </c>
      <c r="V271" s="78">
        <f t="shared" si="21"/>
        <v>1.4084507042253521E-2</v>
      </c>
      <c r="W271" s="78">
        <f t="shared" si="21"/>
        <v>5.5883689232167195E-2</v>
      </c>
      <c r="X271" s="78">
        <f t="shared" si="21"/>
        <v>0.13130395274875056</v>
      </c>
      <c r="Y271" s="78">
        <f t="shared" si="21"/>
        <v>9.4502498864152656E-2</v>
      </c>
      <c r="Z271" s="78">
        <f t="shared" si="21"/>
        <v>0.141753748296229</v>
      </c>
      <c r="AA271" s="78">
        <f t="shared" si="21"/>
        <v>0.11903680145388459</v>
      </c>
    </row>
    <row r="272" spans="1:27" x14ac:dyDescent="0.3">
      <c r="A272" s="116">
        <v>41091</v>
      </c>
      <c r="B272" s="77">
        <f t="shared" si="22"/>
        <v>215800</v>
      </c>
      <c r="C272" s="13">
        <v>22600</v>
      </c>
      <c r="D272" s="4">
        <v>12300</v>
      </c>
      <c r="E272" s="4">
        <v>18100</v>
      </c>
      <c r="F272" s="4">
        <v>6700</v>
      </c>
      <c r="G272" s="4">
        <v>10000</v>
      </c>
      <c r="H272" s="4">
        <v>25500</v>
      </c>
      <c r="I272" s="4">
        <v>3100</v>
      </c>
      <c r="J272" s="4">
        <v>12300</v>
      </c>
      <c r="K272" s="4">
        <v>28800</v>
      </c>
      <c r="L272" s="4">
        <v>20500</v>
      </c>
      <c r="M272" s="4">
        <v>30800</v>
      </c>
      <c r="N272" s="9">
        <v>25100</v>
      </c>
      <c r="O272" s="69"/>
      <c r="P272" s="78">
        <f t="shared" si="21"/>
        <v>0.10472659870250231</v>
      </c>
      <c r="Q272" s="78">
        <f t="shared" si="21"/>
        <v>5.6997219647822055E-2</v>
      </c>
      <c r="R272" s="78">
        <f t="shared" si="21"/>
        <v>8.3873957367933266E-2</v>
      </c>
      <c r="S272" s="78">
        <f t="shared" si="21"/>
        <v>3.1047265987025022E-2</v>
      </c>
      <c r="T272" s="78">
        <f t="shared" si="21"/>
        <v>4.6339202965708988E-2</v>
      </c>
      <c r="U272" s="78">
        <f t="shared" si="21"/>
        <v>0.11816496756255793</v>
      </c>
      <c r="V272" s="78">
        <f t="shared" si="21"/>
        <v>1.4365152919369786E-2</v>
      </c>
      <c r="W272" s="78">
        <f t="shared" si="21"/>
        <v>5.6997219647822055E-2</v>
      </c>
      <c r="X272" s="78">
        <f t="shared" si="21"/>
        <v>0.1334569045412419</v>
      </c>
      <c r="Y272" s="78">
        <f t="shared" si="21"/>
        <v>9.4995366079703422E-2</v>
      </c>
      <c r="Z272" s="78">
        <f t="shared" si="21"/>
        <v>0.14272474513438368</v>
      </c>
      <c r="AA272" s="78">
        <f t="shared" si="21"/>
        <v>0.11631139944392957</v>
      </c>
    </row>
    <row r="273" spans="1:27" x14ac:dyDescent="0.3">
      <c r="A273" s="116">
        <v>41122</v>
      </c>
      <c r="B273" s="77">
        <f t="shared" si="22"/>
        <v>216300</v>
      </c>
      <c r="C273" s="13">
        <v>22700</v>
      </c>
      <c r="D273" s="4">
        <v>12200</v>
      </c>
      <c r="E273" s="4">
        <v>18100</v>
      </c>
      <c r="F273" s="4">
        <v>6700</v>
      </c>
      <c r="G273" s="4">
        <v>9900</v>
      </c>
      <c r="H273" s="4">
        <v>25500</v>
      </c>
      <c r="I273" s="4">
        <v>3000</v>
      </c>
      <c r="J273" s="4">
        <v>12400</v>
      </c>
      <c r="K273" s="4">
        <v>29100</v>
      </c>
      <c r="L273" s="4">
        <v>20400</v>
      </c>
      <c r="M273" s="4">
        <v>31000</v>
      </c>
      <c r="N273" s="9">
        <v>25300</v>
      </c>
      <c r="O273" s="69"/>
      <c r="P273" s="78">
        <f t="shared" si="21"/>
        <v>0.10494683310217291</v>
      </c>
      <c r="Q273" s="78">
        <f t="shared" si="21"/>
        <v>5.6403143781784557E-2</v>
      </c>
      <c r="R273" s="78">
        <f t="shared" si="21"/>
        <v>8.3680073971336102E-2</v>
      </c>
      <c r="S273" s="78">
        <f t="shared" si="21"/>
        <v>3.0975496994914472E-2</v>
      </c>
      <c r="T273" s="78">
        <f t="shared" si="21"/>
        <v>4.5769764216366159E-2</v>
      </c>
      <c r="U273" s="78">
        <f t="shared" si="21"/>
        <v>0.11789181692094314</v>
      </c>
      <c r="V273" s="78">
        <f t="shared" si="21"/>
        <v>1.3869625520110958E-2</v>
      </c>
      <c r="W273" s="78">
        <f t="shared" si="21"/>
        <v>5.7327785483125289E-2</v>
      </c>
      <c r="X273" s="78">
        <f t="shared" si="21"/>
        <v>0.13453536754507628</v>
      </c>
      <c r="Y273" s="78">
        <f t="shared" si="21"/>
        <v>9.4313453536754507E-2</v>
      </c>
      <c r="Z273" s="78">
        <f t="shared" si="21"/>
        <v>0.14331946370781323</v>
      </c>
      <c r="AA273" s="78">
        <f t="shared" si="21"/>
        <v>0.1169671752196024</v>
      </c>
    </row>
    <row r="274" spans="1:27" x14ac:dyDescent="0.3">
      <c r="A274" s="116">
        <v>41153</v>
      </c>
      <c r="B274" s="77">
        <f t="shared" si="22"/>
        <v>216500</v>
      </c>
      <c r="C274" s="13">
        <v>22500</v>
      </c>
      <c r="D274" s="4">
        <v>12300</v>
      </c>
      <c r="E274" s="4">
        <v>18400</v>
      </c>
      <c r="F274" s="4">
        <v>6700</v>
      </c>
      <c r="G274" s="4">
        <v>9900</v>
      </c>
      <c r="H274" s="4">
        <v>25600</v>
      </c>
      <c r="I274" s="4">
        <v>3000</v>
      </c>
      <c r="J274" s="4">
        <v>12300</v>
      </c>
      <c r="K274" s="4">
        <v>28900</v>
      </c>
      <c r="L274" s="4">
        <v>20000</v>
      </c>
      <c r="M274" s="4">
        <v>30800</v>
      </c>
      <c r="N274" s="9">
        <v>26100</v>
      </c>
      <c r="O274" s="69"/>
      <c r="P274" s="78">
        <f t="shared" si="21"/>
        <v>0.10392609699769054</v>
      </c>
      <c r="Q274" s="78">
        <f t="shared" si="21"/>
        <v>5.6812933025404154E-2</v>
      </c>
      <c r="R274" s="78">
        <f t="shared" si="21"/>
        <v>8.4988452655889141E-2</v>
      </c>
      <c r="S274" s="78">
        <f t="shared" si="21"/>
        <v>3.094688221709007E-2</v>
      </c>
      <c r="T274" s="78">
        <f t="shared" si="21"/>
        <v>4.5727482678983834E-2</v>
      </c>
      <c r="U274" s="78">
        <f t="shared" si="21"/>
        <v>0.11824480369515011</v>
      </c>
      <c r="V274" s="78">
        <f t="shared" si="21"/>
        <v>1.3856812933025405E-2</v>
      </c>
      <c r="W274" s="78">
        <f t="shared" si="21"/>
        <v>5.6812933025404154E-2</v>
      </c>
      <c r="X274" s="78">
        <f t="shared" ref="V274:AA313" si="23">K274/$B274</f>
        <v>0.13348729792147807</v>
      </c>
      <c r="Y274" s="78">
        <f t="shared" si="23"/>
        <v>9.237875288683603E-2</v>
      </c>
      <c r="Z274" s="78">
        <f t="shared" si="23"/>
        <v>0.14226327944572748</v>
      </c>
      <c r="AA274" s="78">
        <f t="shared" si="23"/>
        <v>0.12055427251732101</v>
      </c>
    </row>
    <row r="275" spans="1:27" x14ac:dyDescent="0.3">
      <c r="A275" s="116">
        <v>41183</v>
      </c>
      <c r="B275" s="77">
        <f t="shared" si="22"/>
        <v>218300</v>
      </c>
      <c r="C275" s="13">
        <v>22100</v>
      </c>
      <c r="D275" s="4">
        <v>12200</v>
      </c>
      <c r="E275" s="4">
        <v>18700</v>
      </c>
      <c r="F275" s="4">
        <v>6700</v>
      </c>
      <c r="G275" s="4">
        <v>9900</v>
      </c>
      <c r="H275" s="4">
        <v>25800</v>
      </c>
      <c r="I275" s="4">
        <v>3000</v>
      </c>
      <c r="J275" s="4">
        <v>12500</v>
      </c>
      <c r="K275" s="4">
        <v>29400</v>
      </c>
      <c r="L275" s="4">
        <v>20100</v>
      </c>
      <c r="M275" s="4">
        <v>31200</v>
      </c>
      <c r="N275" s="9">
        <v>26700</v>
      </c>
      <c r="O275" s="69"/>
      <c r="P275" s="78">
        <f t="shared" ref="P275:AA315" si="24">C275/$B275</f>
        <v>0.10123683005038937</v>
      </c>
      <c r="Q275" s="78">
        <f t="shared" si="24"/>
        <v>5.5886394869445716E-2</v>
      </c>
      <c r="R275" s="78">
        <f t="shared" si="24"/>
        <v>8.5661933119560232E-2</v>
      </c>
      <c r="S275" s="78">
        <f t="shared" si="24"/>
        <v>3.0691708657810353E-2</v>
      </c>
      <c r="T275" s="78">
        <f t="shared" si="24"/>
        <v>4.5350435180943657E-2</v>
      </c>
      <c r="U275" s="78">
        <f t="shared" si="24"/>
        <v>0.11818598259276225</v>
      </c>
      <c r="V275" s="78">
        <f t="shared" si="23"/>
        <v>1.3742556115437472E-2</v>
      </c>
      <c r="W275" s="78">
        <f t="shared" si="23"/>
        <v>5.7260650480989467E-2</v>
      </c>
      <c r="X275" s="78">
        <f t="shared" si="23"/>
        <v>0.13467704993128721</v>
      </c>
      <c r="Y275" s="78">
        <f t="shared" si="23"/>
        <v>9.2075125973431052E-2</v>
      </c>
      <c r="Z275" s="78">
        <f t="shared" si="23"/>
        <v>0.14292258360054971</v>
      </c>
      <c r="AA275" s="78">
        <f t="shared" si="23"/>
        <v>0.12230874942739349</v>
      </c>
    </row>
    <row r="276" spans="1:27" x14ac:dyDescent="0.3">
      <c r="A276" s="116">
        <v>41214</v>
      </c>
      <c r="B276" s="77">
        <f t="shared" si="22"/>
        <v>219600</v>
      </c>
      <c r="C276" s="13">
        <v>22200</v>
      </c>
      <c r="D276" s="4">
        <v>12400</v>
      </c>
      <c r="E276" s="4">
        <v>18600</v>
      </c>
      <c r="F276" s="4">
        <v>6800</v>
      </c>
      <c r="G276" s="4">
        <v>9800</v>
      </c>
      <c r="H276" s="4">
        <v>26500</v>
      </c>
      <c r="I276" s="4">
        <v>3000</v>
      </c>
      <c r="J276" s="4">
        <v>12500</v>
      </c>
      <c r="K276" s="4">
        <v>29300</v>
      </c>
      <c r="L276" s="4">
        <v>20100</v>
      </c>
      <c r="M276" s="4">
        <v>31400.000000000004</v>
      </c>
      <c r="N276" s="9">
        <v>27000</v>
      </c>
      <c r="O276" s="69"/>
      <c r="P276" s="78">
        <f t="shared" si="24"/>
        <v>0.10109289617486339</v>
      </c>
      <c r="Q276" s="78">
        <f t="shared" si="24"/>
        <v>5.6466302367941715E-2</v>
      </c>
      <c r="R276" s="78">
        <f t="shared" si="24"/>
        <v>8.4699453551912565E-2</v>
      </c>
      <c r="S276" s="78">
        <f t="shared" si="24"/>
        <v>3.0965391621129327E-2</v>
      </c>
      <c r="T276" s="78">
        <f t="shared" si="24"/>
        <v>4.4626593806921674E-2</v>
      </c>
      <c r="U276" s="78">
        <f t="shared" si="24"/>
        <v>0.12067395264116576</v>
      </c>
      <c r="V276" s="78">
        <f t="shared" si="23"/>
        <v>1.3661202185792349E-2</v>
      </c>
      <c r="W276" s="78">
        <f t="shared" si="23"/>
        <v>5.6921675774134789E-2</v>
      </c>
      <c r="X276" s="78">
        <f t="shared" si="23"/>
        <v>0.13342440801457195</v>
      </c>
      <c r="Y276" s="78">
        <f t="shared" si="23"/>
        <v>9.1530054644808748E-2</v>
      </c>
      <c r="Z276" s="78">
        <f t="shared" si="23"/>
        <v>0.1429872495446266</v>
      </c>
      <c r="AA276" s="78">
        <f t="shared" si="23"/>
        <v>0.12295081967213115</v>
      </c>
    </row>
    <row r="277" spans="1:27" x14ac:dyDescent="0.3">
      <c r="A277" s="116">
        <v>41244</v>
      </c>
      <c r="B277" s="77">
        <f t="shared" si="22"/>
        <v>219300</v>
      </c>
      <c r="C277" s="13">
        <v>22000</v>
      </c>
      <c r="D277" s="4">
        <v>12100</v>
      </c>
      <c r="E277" s="4">
        <v>18500</v>
      </c>
      <c r="F277" s="4">
        <v>6800</v>
      </c>
      <c r="G277" s="4">
        <v>9800</v>
      </c>
      <c r="H277" s="4">
        <v>26600</v>
      </c>
      <c r="I277" s="4">
        <v>3000</v>
      </c>
      <c r="J277" s="4">
        <v>12600</v>
      </c>
      <c r="K277" s="4">
        <v>29500</v>
      </c>
      <c r="L277" s="4">
        <v>19800</v>
      </c>
      <c r="M277" s="4">
        <v>31600</v>
      </c>
      <c r="N277" s="9">
        <v>27000</v>
      </c>
      <c r="O277" s="69"/>
      <c r="P277" s="78">
        <f t="shared" si="24"/>
        <v>0.10031919744642043</v>
      </c>
      <c r="Q277" s="78">
        <f t="shared" si="24"/>
        <v>5.5175558595531235E-2</v>
      </c>
      <c r="R277" s="78">
        <f t="shared" si="24"/>
        <v>8.4359325125398996E-2</v>
      </c>
      <c r="S277" s="78">
        <f t="shared" si="24"/>
        <v>3.1007751937984496E-2</v>
      </c>
      <c r="T277" s="78">
        <f t="shared" si="24"/>
        <v>4.4687642498860008E-2</v>
      </c>
      <c r="U277" s="78">
        <f t="shared" si="24"/>
        <v>0.12129502963976288</v>
      </c>
      <c r="V277" s="78">
        <f t="shared" si="23"/>
        <v>1.3679890560875513E-2</v>
      </c>
      <c r="W277" s="78">
        <f t="shared" si="23"/>
        <v>5.7455540355677154E-2</v>
      </c>
      <c r="X277" s="78">
        <f t="shared" si="23"/>
        <v>0.13451892384860922</v>
      </c>
      <c r="Y277" s="78">
        <f t="shared" si="23"/>
        <v>9.0287277701778385E-2</v>
      </c>
      <c r="Z277" s="78">
        <f t="shared" si="23"/>
        <v>0.14409484724122207</v>
      </c>
      <c r="AA277" s="78">
        <f t="shared" si="23"/>
        <v>0.12311901504787962</v>
      </c>
    </row>
    <row r="278" spans="1:27" x14ac:dyDescent="0.3">
      <c r="A278" s="116">
        <v>41275</v>
      </c>
      <c r="B278" s="77">
        <f t="shared" si="22"/>
        <v>215300</v>
      </c>
      <c r="C278" s="13">
        <v>22600</v>
      </c>
      <c r="D278" s="4">
        <v>11400</v>
      </c>
      <c r="E278" s="4">
        <v>18700</v>
      </c>
      <c r="F278" s="4">
        <v>6600</v>
      </c>
      <c r="G278" s="4">
        <v>9900</v>
      </c>
      <c r="H278" s="4">
        <v>25600</v>
      </c>
      <c r="I278" s="4">
        <v>3000</v>
      </c>
      <c r="J278" s="4">
        <v>12100</v>
      </c>
      <c r="K278" s="4">
        <v>28900</v>
      </c>
      <c r="L278" s="4">
        <v>19900</v>
      </c>
      <c r="M278" s="4">
        <v>30800.000000000004</v>
      </c>
      <c r="N278" s="9">
        <v>25800</v>
      </c>
      <c r="O278" s="69"/>
      <c r="P278" s="78">
        <f t="shared" si="24"/>
        <v>0.10496980956804459</v>
      </c>
      <c r="Q278" s="78">
        <f t="shared" si="24"/>
        <v>5.2949372967951693E-2</v>
      </c>
      <c r="R278" s="78">
        <f t="shared" si="24"/>
        <v>8.6855550394797962E-2</v>
      </c>
      <c r="S278" s="78">
        <f t="shared" si="24"/>
        <v>3.0654900139340455E-2</v>
      </c>
      <c r="T278" s="78">
        <f t="shared" si="24"/>
        <v>4.5982350209010682E-2</v>
      </c>
      <c r="U278" s="78">
        <f t="shared" si="24"/>
        <v>0.11890385508592662</v>
      </c>
      <c r="V278" s="78">
        <f t="shared" si="23"/>
        <v>1.3934045517882025E-2</v>
      </c>
      <c r="W278" s="78">
        <f t="shared" si="23"/>
        <v>5.62006502554575E-2</v>
      </c>
      <c r="X278" s="78">
        <f t="shared" si="23"/>
        <v>0.13423130515559684</v>
      </c>
      <c r="Y278" s="78">
        <f t="shared" si="23"/>
        <v>9.2429168601950773E-2</v>
      </c>
      <c r="Z278" s="78">
        <f t="shared" si="23"/>
        <v>0.14305620065025548</v>
      </c>
      <c r="AA278" s="78">
        <f t="shared" si="23"/>
        <v>0.11983279145378542</v>
      </c>
    </row>
    <row r="279" spans="1:27" x14ac:dyDescent="0.3">
      <c r="A279" s="116">
        <v>41306</v>
      </c>
      <c r="B279" s="77">
        <f t="shared" si="22"/>
        <v>217800</v>
      </c>
      <c r="C279" s="13">
        <v>22800</v>
      </c>
      <c r="D279" s="4">
        <v>11700</v>
      </c>
      <c r="E279" s="4">
        <v>18900</v>
      </c>
      <c r="F279" s="4">
        <v>6700</v>
      </c>
      <c r="G279" s="4">
        <v>9900</v>
      </c>
      <c r="H279" s="4">
        <v>25400</v>
      </c>
      <c r="I279" s="4">
        <v>3000</v>
      </c>
      <c r="J279" s="4">
        <v>12200</v>
      </c>
      <c r="K279" s="4">
        <v>29000</v>
      </c>
      <c r="L279" s="4">
        <v>20100</v>
      </c>
      <c r="M279" s="4">
        <v>31300</v>
      </c>
      <c r="N279" s="9">
        <v>26800</v>
      </c>
      <c r="O279" s="69"/>
      <c r="P279" s="78">
        <f t="shared" si="24"/>
        <v>0.1046831955922865</v>
      </c>
      <c r="Q279" s="78">
        <f t="shared" si="24"/>
        <v>5.3719008264462811E-2</v>
      </c>
      <c r="R279" s="78">
        <f t="shared" si="24"/>
        <v>8.6776859504132234E-2</v>
      </c>
      <c r="S279" s="78">
        <f t="shared" si="24"/>
        <v>3.0762167125803489E-2</v>
      </c>
      <c r="T279" s="78">
        <f t="shared" si="24"/>
        <v>4.5454545454545456E-2</v>
      </c>
      <c r="U279" s="78">
        <f t="shared" si="24"/>
        <v>0.11662075298438934</v>
      </c>
      <c r="V279" s="78">
        <f t="shared" si="23"/>
        <v>1.3774104683195593E-2</v>
      </c>
      <c r="W279" s="78">
        <f t="shared" si="23"/>
        <v>5.6014692378328741E-2</v>
      </c>
      <c r="X279" s="78">
        <f t="shared" si="23"/>
        <v>0.13314967860422405</v>
      </c>
      <c r="Y279" s="78">
        <f t="shared" si="23"/>
        <v>9.2286501377410471E-2</v>
      </c>
      <c r="Z279" s="78">
        <f t="shared" si="23"/>
        <v>0.14370982552800735</v>
      </c>
      <c r="AA279" s="78">
        <f t="shared" si="23"/>
        <v>0.12304866850321396</v>
      </c>
    </row>
    <row r="280" spans="1:27" x14ac:dyDescent="0.3">
      <c r="A280" s="116">
        <v>41334</v>
      </c>
      <c r="B280" s="77">
        <f t="shared" si="22"/>
        <v>219400</v>
      </c>
      <c r="C280" s="13">
        <v>23000</v>
      </c>
      <c r="D280" s="4">
        <v>11800</v>
      </c>
      <c r="E280" s="4">
        <v>18900</v>
      </c>
      <c r="F280" s="4">
        <v>6700</v>
      </c>
      <c r="G280" s="4">
        <v>9800</v>
      </c>
      <c r="H280" s="4">
        <v>26000</v>
      </c>
      <c r="I280" s="4">
        <v>3000</v>
      </c>
      <c r="J280" s="4">
        <v>12300</v>
      </c>
      <c r="K280" s="4">
        <v>29100</v>
      </c>
      <c r="L280" s="4">
        <v>20700</v>
      </c>
      <c r="M280" s="4">
        <v>31399.999999999996</v>
      </c>
      <c r="N280" s="9">
        <v>26700</v>
      </c>
      <c r="O280" s="69"/>
      <c r="P280" s="78">
        <f t="shared" si="24"/>
        <v>0.10483135824977211</v>
      </c>
      <c r="Q280" s="78">
        <f t="shared" si="24"/>
        <v>5.3783044667274384E-2</v>
      </c>
      <c r="R280" s="78">
        <f t="shared" si="24"/>
        <v>8.6144029170464903E-2</v>
      </c>
      <c r="S280" s="78">
        <f t="shared" si="24"/>
        <v>3.0537830446672742E-2</v>
      </c>
      <c r="T280" s="78">
        <f t="shared" si="24"/>
        <v>4.4667274384685506E-2</v>
      </c>
      <c r="U280" s="78">
        <f t="shared" si="24"/>
        <v>0.11850501367365543</v>
      </c>
      <c r="V280" s="78">
        <f t="shared" si="23"/>
        <v>1.3673655423883319E-2</v>
      </c>
      <c r="W280" s="78">
        <f t="shared" si="23"/>
        <v>5.6061987237921607E-2</v>
      </c>
      <c r="X280" s="78">
        <f t="shared" si="23"/>
        <v>0.1326344576116682</v>
      </c>
      <c r="Y280" s="78">
        <f t="shared" si="23"/>
        <v>9.4348222424794889E-2</v>
      </c>
      <c r="Z280" s="78">
        <f t="shared" si="23"/>
        <v>0.14311759343664537</v>
      </c>
      <c r="AA280" s="78">
        <f t="shared" si="23"/>
        <v>0.12169553327256154</v>
      </c>
    </row>
    <row r="281" spans="1:27" x14ac:dyDescent="0.3">
      <c r="A281" s="116">
        <v>41365</v>
      </c>
      <c r="B281" s="77">
        <f t="shared" si="22"/>
        <v>220500</v>
      </c>
      <c r="C281" s="13">
        <v>23100</v>
      </c>
      <c r="D281" s="4">
        <v>11600</v>
      </c>
      <c r="E281" s="4">
        <v>19200</v>
      </c>
      <c r="F281" s="4">
        <v>6900</v>
      </c>
      <c r="G281" s="4">
        <v>9800</v>
      </c>
      <c r="H281" s="4">
        <v>26200</v>
      </c>
      <c r="I281" s="4">
        <v>3000</v>
      </c>
      <c r="J281" s="4">
        <v>12300</v>
      </c>
      <c r="K281" s="4">
        <v>29100</v>
      </c>
      <c r="L281" s="4">
        <v>21400</v>
      </c>
      <c r="M281" s="4">
        <v>31200.000000000004</v>
      </c>
      <c r="N281" s="9">
        <v>26700</v>
      </c>
      <c r="O281" s="69"/>
      <c r="P281" s="78">
        <f t="shared" si="24"/>
        <v>0.10476190476190476</v>
      </c>
      <c r="Q281" s="78">
        <f t="shared" si="24"/>
        <v>5.2607709750566896E-2</v>
      </c>
      <c r="R281" s="78">
        <f t="shared" si="24"/>
        <v>8.7074829931972783E-2</v>
      </c>
      <c r="S281" s="78">
        <f t="shared" si="24"/>
        <v>3.1292517006802724E-2</v>
      </c>
      <c r="T281" s="78">
        <f t="shared" si="24"/>
        <v>4.4444444444444446E-2</v>
      </c>
      <c r="U281" s="78">
        <f t="shared" si="24"/>
        <v>0.11882086167800454</v>
      </c>
      <c r="V281" s="78">
        <f t="shared" si="23"/>
        <v>1.3605442176870748E-2</v>
      </c>
      <c r="W281" s="78">
        <f t="shared" si="23"/>
        <v>5.5782312925170066E-2</v>
      </c>
      <c r="X281" s="78">
        <f t="shared" si="23"/>
        <v>0.13197278911564625</v>
      </c>
      <c r="Y281" s="78">
        <f t="shared" si="23"/>
        <v>9.7052154195011342E-2</v>
      </c>
      <c r="Z281" s="78">
        <f t="shared" si="23"/>
        <v>0.1414965986394558</v>
      </c>
      <c r="AA281" s="78">
        <f t="shared" si="23"/>
        <v>0.12108843537414966</v>
      </c>
    </row>
    <row r="282" spans="1:27" x14ac:dyDescent="0.3">
      <c r="A282" s="116">
        <v>41395</v>
      </c>
      <c r="B282" s="77">
        <f t="shared" si="22"/>
        <v>221200</v>
      </c>
      <c r="C282" s="13">
        <v>23300</v>
      </c>
      <c r="D282" s="4">
        <v>11600</v>
      </c>
      <c r="E282" s="4">
        <v>19600</v>
      </c>
      <c r="F282" s="4">
        <v>7000</v>
      </c>
      <c r="G282" s="4">
        <v>9900</v>
      </c>
      <c r="H282" s="4">
        <v>26100</v>
      </c>
      <c r="I282" s="4">
        <v>3000</v>
      </c>
      <c r="J282" s="4">
        <v>12300</v>
      </c>
      <c r="K282" s="4">
        <v>29100</v>
      </c>
      <c r="L282" s="4">
        <v>21400</v>
      </c>
      <c r="M282" s="4">
        <v>31200</v>
      </c>
      <c r="N282" s="9">
        <v>26700</v>
      </c>
      <c r="O282" s="69"/>
      <c r="P282" s="78">
        <f t="shared" si="24"/>
        <v>0.10533453887884267</v>
      </c>
      <c r="Q282" s="78">
        <f t="shared" si="24"/>
        <v>5.2441229656419529E-2</v>
      </c>
      <c r="R282" s="78">
        <f t="shared" si="24"/>
        <v>8.8607594936708861E-2</v>
      </c>
      <c r="S282" s="78">
        <f t="shared" si="24"/>
        <v>3.1645569620253167E-2</v>
      </c>
      <c r="T282" s="78">
        <f t="shared" si="24"/>
        <v>4.4755877034358044E-2</v>
      </c>
      <c r="U282" s="78">
        <f t="shared" si="24"/>
        <v>0.11799276672694395</v>
      </c>
      <c r="V282" s="78">
        <f t="shared" si="23"/>
        <v>1.3562386980108499E-2</v>
      </c>
      <c r="W282" s="78">
        <f t="shared" si="23"/>
        <v>5.5605786618444848E-2</v>
      </c>
      <c r="X282" s="78">
        <f t="shared" si="23"/>
        <v>0.13155515370705245</v>
      </c>
      <c r="Y282" s="78">
        <f t="shared" si="23"/>
        <v>9.6745027124773966E-2</v>
      </c>
      <c r="Z282" s="78">
        <f t="shared" si="23"/>
        <v>0.1410488245931284</v>
      </c>
      <c r="AA282" s="78">
        <f t="shared" si="23"/>
        <v>0.12070524412296564</v>
      </c>
    </row>
    <row r="283" spans="1:27" x14ac:dyDescent="0.3">
      <c r="A283" s="116">
        <v>41426</v>
      </c>
      <c r="B283" s="77">
        <f t="shared" si="22"/>
        <v>221400</v>
      </c>
      <c r="C283" s="13">
        <v>23700</v>
      </c>
      <c r="D283" s="4">
        <v>11900</v>
      </c>
      <c r="E283" s="4">
        <v>19700</v>
      </c>
      <c r="F283" s="4">
        <v>6900</v>
      </c>
      <c r="G283" s="4">
        <v>9900</v>
      </c>
      <c r="H283" s="4">
        <v>26300</v>
      </c>
      <c r="I283" s="4">
        <v>3000</v>
      </c>
      <c r="J283" s="4">
        <v>12400</v>
      </c>
      <c r="K283" s="4">
        <v>29000</v>
      </c>
      <c r="L283" s="4">
        <v>21300</v>
      </c>
      <c r="M283" s="4">
        <v>31500</v>
      </c>
      <c r="N283" s="9">
        <v>25800</v>
      </c>
      <c r="O283" s="69"/>
      <c r="P283" s="78">
        <f t="shared" si="24"/>
        <v>0.10704607046070461</v>
      </c>
      <c r="Q283" s="78">
        <f t="shared" si="24"/>
        <v>5.3748870822041557E-2</v>
      </c>
      <c r="R283" s="78">
        <f t="shared" si="24"/>
        <v>8.8979223125564583E-2</v>
      </c>
      <c r="S283" s="78">
        <f t="shared" si="24"/>
        <v>3.1165311653116531E-2</v>
      </c>
      <c r="T283" s="78">
        <f t="shared" si="24"/>
        <v>4.4715447154471545E-2</v>
      </c>
      <c r="U283" s="78">
        <f t="shared" si="24"/>
        <v>0.11878952122854562</v>
      </c>
      <c r="V283" s="78">
        <f t="shared" si="23"/>
        <v>1.3550135501355014E-2</v>
      </c>
      <c r="W283" s="78">
        <f t="shared" si="23"/>
        <v>5.6007226738934053E-2</v>
      </c>
      <c r="X283" s="78">
        <f t="shared" si="23"/>
        <v>0.13098464317976513</v>
      </c>
      <c r="Y283" s="78">
        <f t="shared" si="23"/>
        <v>9.6205962059620592E-2</v>
      </c>
      <c r="Z283" s="78">
        <f t="shared" si="23"/>
        <v>0.14227642276422764</v>
      </c>
      <c r="AA283" s="78">
        <f t="shared" si="23"/>
        <v>0.11653116531165311</v>
      </c>
    </row>
    <row r="284" spans="1:27" x14ac:dyDescent="0.3">
      <c r="A284" s="116">
        <v>41456</v>
      </c>
      <c r="B284" s="77">
        <f t="shared" si="22"/>
        <v>219800</v>
      </c>
      <c r="C284" s="13">
        <v>23600</v>
      </c>
      <c r="D284" s="4">
        <v>11500</v>
      </c>
      <c r="E284" s="4">
        <v>19700</v>
      </c>
      <c r="F284" s="4">
        <v>6800</v>
      </c>
      <c r="G284" s="4">
        <v>9800</v>
      </c>
      <c r="H284" s="4">
        <v>26300</v>
      </c>
      <c r="I284" s="4">
        <v>2900</v>
      </c>
      <c r="J284" s="4">
        <v>12400</v>
      </c>
      <c r="K284" s="4">
        <v>28900</v>
      </c>
      <c r="L284" s="4">
        <v>21100</v>
      </c>
      <c r="M284" s="4">
        <v>31500</v>
      </c>
      <c r="N284" s="9">
        <v>25300</v>
      </c>
      <c r="O284" s="69"/>
      <c r="P284" s="78">
        <f t="shared" si="24"/>
        <v>0.10737033666969972</v>
      </c>
      <c r="Q284" s="78">
        <f t="shared" si="24"/>
        <v>5.2320291173794359E-2</v>
      </c>
      <c r="R284" s="78">
        <f t="shared" si="24"/>
        <v>8.962693357597816E-2</v>
      </c>
      <c r="S284" s="78">
        <f t="shared" si="24"/>
        <v>3.0937215650591446E-2</v>
      </c>
      <c r="T284" s="78">
        <f t="shared" si="24"/>
        <v>4.4585987261146494E-2</v>
      </c>
      <c r="U284" s="78">
        <f t="shared" si="24"/>
        <v>0.11965423111919928</v>
      </c>
      <c r="V284" s="78">
        <f t="shared" si="23"/>
        <v>1.3193812556869881E-2</v>
      </c>
      <c r="W284" s="78">
        <f t="shared" si="23"/>
        <v>5.6414922656960874E-2</v>
      </c>
      <c r="X284" s="78">
        <f t="shared" si="23"/>
        <v>0.13148316651501366</v>
      </c>
      <c r="Y284" s="78">
        <f t="shared" si="23"/>
        <v>9.5996360327570515E-2</v>
      </c>
      <c r="Z284" s="78">
        <f t="shared" si="23"/>
        <v>0.14331210191082802</v>
      </c>
      <c r="AA284" s="78">
        <f t="shared" si="23"/>
        <v>0.11510464058234759</v>
      </c>
    </row>
    <row r="285" spans="1:27" x14ac:dyDescent="0.3">
      <c r="A285" s="116">
        <v>41487</v>
      </c>
      <c r="B285" s="77">
        <f t="shared" si="22"/>
        <v>221100</v>
      </c>
      <c r="C285" s="13">
        <v>23800</v>
      </c>
      <c r="D285" s="4">
        <v>11600</v>
      </c>
      <c r="E285" s="4">
        <v>19900</v>
      </c>
      <c r="F285" s="4">
        <v>6800</v>
      </c>
      <c r="G285" s="4">
        <v>9800</v>
      </c>
      <c r="H285" s="4">
        <v>26200</v>
      </c>
      <c r="I285" s="4">
        <v>2900</v>
      </c>
      <c r="J285" s="4">
        <v>12500</v>
      </c>
      <c r="K285" s="4">
        <v>29800</v>
      </c>
      <c r="L285" s="4">
        <v>21000</v>
      </c>
      <c r="M285" s="4">
        <v>31800</v>
      </c>
      <c r="N285" s="9">
        <v>25000</v>
      </c>
      <c r="O285" s="69"/>
      <c r="P285" s="78">
        <f t="shared" si="24"/>
        <v>0.10764360018091361</v>
      </c>
      <c r="Q285" s="78">
        <f t="shared" si="24"/>
        <v>5.2464947987336044E-2</v>
      </c>
      <c r="R285" s="78">
        <f t="shared" si="24"/>
        <v>9.0004522840343743E-2</v>
      </c>
      <c r="S285" s="78">
        <f t="shared" si="24"/>
        <v>3.0755314337403888E-2</v>
      </c>
      <c r="T285" s="78">
        <f t="shared" si="24"/>
        <v>4.4323835368611487E-2</v>
      </c>
      <c r="U285" s="78">
        <f t="shared" si="24"/>
        <v>0.11849841700587969</v>
      </c>
      <c r="V285" s="78">
        <f t="shared" si="23"/>
        <v>1.3116236996834011E-2</v>
      </c>
      <c r="W285" s="78">
        <f t="shared" si="23"/>
        <v>5.6535504296698326E-2</v>
      </c>
      <c r="X285" s="78">
        <f t="shared" si="23"/>
        <v>0.13478064224332881</v>
      </c>
      <c r="Y285" s="78">
        <f t="shared" si="23"/>
        <v>9.4979647218453186E-2</v>
      </c>
      <c r="Z285" s="78">
        <f t="shared" si="23"/>
        <v>0.14382632293080055</v>
      </c>
      <c r="AA285" s="78">
        <f t="shared" si="23"/>
        <v>0.11307100859339665</v>
      </c>
    </row>
    <row r="286" spans="1:27" x14ac:dyDescent="0.3">
      <c r="A286" s="116">
        <v>41518</v>
      </c>
      <c r="B286" s="77">
        <f t="shared" si="22"/>
        <v>221100</v>
      </c>
      <c r="C286" s="13">
        <v>23600</v>
      </c>
      <c r="D286" s="4">
        <v>11600</v>
      </c>
      <c r="E286" s="4">
        <v>20000</v>
      </c>
      <c r="F286" s="4">
        <v>6800</v>
      </c>
      <c r="G286" s="4">
        <v>9900</v>
      </c>
      <c r="H286" s="4">
        <v>26500</v>
      </c>
      <c r="I286" s="4">
        <v>2900</v>
      </c>
      <c r="J286" s="4">
        <v>12500</v>
      </c>
      <c r="K286" s="4">
        <v>29700</v>
      </c>
      <c r="L286" s="4">
        <v>20700</v>
      </c>
      <c r="M286" s="4">
        <v>31599.999999999996</v>
      </c>
      <c r="N286" s="9">
        <v>25300</v>
      </c>
      <c r="O286" s="69"/>
      <c r="P286" s="78">
        <f t="shared" si="24"/>
        <v>0.10673903211216644</v>
      </c>
      <c r="Q286" s="78">
        <f t="shared" si="24"/>
        <v>5.2464947987336044E-2</v>
      </c>
      <c r="R286" s="78">
        <f t="shared" si="24"/>
        <v>9.0456806874717327E-2</v>
      </c>
      <c r="S286" s="78">
        <f t="shared" si="24"/>
        <v>3.0755314337403888E-2</v>
      </c>
      <c r="T286" s="78">
        <f t="shared" si="24"/>
        <v>4.4776119402985072E-2</v>
      </c>
      <c r="U286" s="78">
        <f t="shared" si="24"/>
        <v>0.11985526910900045</v>
      </c>
      <c r="V286" s="78">
        <f t="shared" si="23"/>
        <v>1.3116236996834011E-2</v>
      </c>
      <c r="W286" s="78">
        <f t="shared" si="23"/>
        <v>5.6535504296698326E-2</v>
      </c>
      <c r="X286" s="78">
        <f t="shared" si="23"/>
        <v>0.13432835820895522</v>
      </c>
      <c r="Y286" s="78">
        <f t="shared" si="23"/>
        <v>9.3622795115332433E-2</v>
      </c>
      <c r="Z286" s="78">
        <f t="shared" si="23"/>
        <v>0.14292175486205336</v>
      </c>
      <c r="AA286" s="78">
        <f t="shared" si="23"/>
        <v>0.11442786069651742</v>
      </c>
    </row>
    <row r="287" spans="1:27" x14ac:dyDescent="0.3">
      <c r="A287" s="116">
        <v>41548</v>
      </c>
      <c r="B287" s="77">
        <f t="shared" si="22"/>
        <v>222200</v>
      </c>
      <c r="C287" s="13">
        <v>23400</v>
      </c>
      <c r="D287" s="4">
        <v>11300</v>
      </c>
      <c r="E287" s="4">
        <v>20400</v>
      </c>
      <c r="F287" s="4">
        <v>6800</v>
      </c>
      <c r="G287" s="4">
        <v>10000</v>
      </c>
      <c r="H287" s="4">
        <v>26700</v>
      </c>
      <c r="I287" s="4">
        <v>2900</v>
      </c>
      <c r="J287" s="4">
        <v>12500</v>
      </c>
      <c r="K287" s="4">
        <v>29400</v>
      </c>
      <c r="L287" s="4">
        <v>20900</v>
      </c>
      <c r="M287" s="4">
        <v>31900</v>
      </c>
      <c r="N287" s="9">
        <v>26000</v>
      </c>
      <c r="O287" s="69"/>
      <c r="P287" s="78">
        <f t="shared" si="24"/>
        <v>0.10531053105310531</v>
      </c>
      <c r="Q287" s="78">
        <f t="shared" si="24"/>
        <v>5.0855085508550855E-2</v>
      </c>
      <c r="R287" s="78">
        <f t="shared" si="24"/>
        <v>9.1809180918091815E-2</v>
      </c>
      <c r="S287" s="78">
        <f t="shared" si="24"/>
        <v>3.0603060306030602E-2</v>
      </c>
      <c r="T287" s="78">
        <f t="shared" si="24"/>
        <v>4.5004500450045004E-2</v>
      </c>
      <c r="U287" s="78">
        <f t="shared" si="24"/>
        <v>0.12016201620162016</v>
      </c>
      <c r="V287" s="78">
        <f t="shared" si="23"/>
        <v>1.3051305130513051E-2</v>
      </c>
      <c r="W287" s="78">
        <f t="shared" si="23"/>
        <v>5.6255625562556255E-2</v>
      </c>
      <c r="X287" s="78">
        <f t="shared" si="23"/>
        <v>0.1323132313231323</v>
      </c>
      <c r="Y287" s="78">
        <f t="shared" si="23"/>
        <v>9.405940594059406E-2</v>
      </c>
      <c r="Z287" s="78">
        <f t="shared" si="23"/>
        <v>0.14356435643564355</v>
      </c>
      <c r="AA287" s="78">
        <f t="shared" si="23"/>
        <v>0.11701170117011701</v>
      </c>
    </row>
    <row r="288" spans="1:27" x14ac:dyDescent="0.3">
      <c r="A288" s="116">
        <v>41579</v>
      </c>
      <c r="B288" s="77">
        <f t="shared" si="22"/>
        <v>222900</v>
      </c>
      <c r="C288" s="13">
        <v>23300</v>
      </c>
      <c r="D288" s="4">
        <v>11300</v>
      </c>
      <c r="E288" s="4">
        <v>20400</v>
      </c>
      <c r="F288" s="4">
        <v>6800</v>
      </c>
      <c r="G288" s="4">
        <v>10000</v>
      </c>
      <c r="H288" s="4">
        <v>27300</v>
      </c>
      <c r="I288" s="4">
        <v>2900</v>
      </c>
      <c r="J288" s="4">
        <v>12500</v>
      </c>
      <c r="K288" s="4">
        <v>29300</v>
      </c>
      <c r="L288" s="4">
        <v>20900</v>
      </c>
      <c r="M288" s="4">
        <v>32000</v>
      </c>
      <c r="N288" s="9">
        <v>26200</v>
      </c>
      <c r="O288" s="69"/>
      <c r="P288" s="78">
        <f t="shared" si="24"/>
        <v>0.10453117990130104</v>
      </c>
      <c r="Q288" s="78">
        <f t="shared" si="24"/>
        <v>5.0695379093764023E-2</v>
      </c>
      <c r="R288" s="78">
        <f t="shared" si="24"/>
        <v>9.1520861372812914E-2</v>
      </c>
      <c r="S288" s="78">
        <f t="shared" si="24"/>
        <v>3.0506953790937642E-2</v>
      </c>
      <c r="T288" s="78">
        <f t="shared" si="24"/>
        <v>4.4863167339614179E-2</v>
      </c>
      <c r="U288" s="78">
        <f t="shared" si="24"/>
        <v>0.1224764468371467</v>
      </c>
      <c r="V288" s="78">
        <f t="shared" si="23"/>
        <v>1.3010318528488111E-2</v>
      </c>
      <c r="W288" s="78">
        <f t="shared" si="23"/>
        <v>5.6078959174517724E-2</v>
      </c>
      <c r="X288" s="78">
        <f t="shared" si="23"/>
        <v>0.13144908030506955</v>
      </c>
      <c r="Y288" s="78">
        <f t="shared" si="23"/>
        <v>9.3764019739793633E-2</v>
      </c>
      <c r="Z288" s="78">
        <f t="shared" si="23"/>
        <v>0.14356213548676536</v>
      </c>
      <c r="AA288" s="78">
        <f t="shared" si="23"/>
        <v>0.11754149842978914</v>
      </c>
    </row>
    <row r="289" spans="1:27" x14ac:dyDescent="0.3">
      <c r="A289" s="116">
        <v>41609</v>
      </c>
      <c r="B289" s="77">
        <f t="shared" si="22"/>
        <v>222400</v>
      </c>
      <c r="C289" s="13">
        <v>23300</v>
      </c>
      <c r="D289" s="4">
        <v>11200</v>
      </c>
      <c r="E289" s="4">
        <v>20200</v>
      </c>
      <c r="F289" s="4">
        <v>6800</v>
      </c>
      <c r="G289" s="4">
        <v>10000</v>
      </c>
      <c r="H289" s="4">
        <v>27500</v>
      </c>
      <c r="I289" s="4">
        <v>3000</v>
      </c>
      <c r="J289" s="4">
        <v>12400</v>
      </c>
      <c r="K289" s="4">
        <v>29100</v>
      </c>
      <c r="L289" s="4">
        <v>20700</v>
      </c>
      <c r="M289" s="4">
        <v>32100</v>
      </c>
      <c r="N289" s="9">
        <v>26100</v>
      </c>
      <c r="O289" s="69"/>
      <c r="P289" s="78">
        <f t="shared" si="24"/>
        <v>0.10476618705035971</v>
      </c>
      <c r="Q289" s="78">
        <f t="shared" si="24"/>
        <v>5.0359712230215826E-2</v>
      </c>
      <c r="R289" s="78">
        <f t="shared" si="24"/>
        <v>9.0827338129496407E-2</v>
      </c>
      <c r="S289" s="78">
        <f t="shared" si="24"/>
        <v>3.0575539568345324E-2</v>
      </c>
      <c r="T289" s="78">
        <f t="shared" si="24"/>
        <v>4.4964028776978415E-2</v>
      </c>
      <c r="U289" s="78">
        <f t="shared" si="24"/>
        <v>0.12365107913669064</v>
      </c>
      <c r="V289" s="78">
        <f t="shared" si="23"/>
        <v>1.3489208633093525E-2</v>
      </c>
      <c r="W289" s="78">
        <f t="shared" si="23"/>
        <v>5.5755395683453238E-2</v>
      </c>
      <c r="X289" s="78">
        <f t="shared" si="23"/>
        <v>0.13084532374100719</v>
      </c>
      <c r="Y289" s="78">
        <f t="shared" si="23"/>
        <v>9.3075539568345328E-2</v>
      </c>
      <c r="Z289" s="78">
        <f t="shared" si="23"/>
        <v>0.14433453237410071</v>
      </c>
      <c r="AA289" s="78">
        <f t="shared" si="23"/>
        <v>0.11735611510791367</v>
      </c>
    </row>
    <row r="290" spans="1:27" x14ac:dyDescent="0.3">
      <c r="A290" s="116">
        <v>41640</v>
      </c>
      <c r="B290" s="77">
        <f t="shared" si="22"/>
        <v>218700</v>
      </c>
      <c r="C290" s="13">
        <v>23400</v>
      </c>
      <c r="D290" s="4">
        <v>11100</v>
      </c>
      <c r="E290" s="4">
        <v>20100</v>
      </c>
      <c r="F290" s="4">
        <v>6700</v>
      </c>
      <c r="G290" s="4">
        <v>9700</v>
      </c>
      <c r="H290" s="4">
        <v>26500</v>
      </c>
      <c r="I290" s="4">
        <v>3000</v>
      </c>
      <c r="J290" s="4">
        <v>12200</v>
      </c>
      <c r="K290" s="4">
        <v>28800</v>
      </c>
      <c r="L290" s="4">
        <v>20600</v>
      </c>
      <c r="M290" s="4">
        <v>31300</v>
      </c>
      <c r="N290" s="9">
        <v>25300</v>
      </c>
      <c r="O290" s="69"/>
      <c r="P290" s="78">
        <f t="shared" si="24"/>
        <v>0.10699588477366255</v>
      </c>
      <c r="Q290" s="78">
        <f t="shared" si="24"/>
        <v>5.0754458161865572E-2</v>
      </c>
      <c r="R290" s="78">
        <f t="shared" si="24"/>
        <v>9.1906721536351169E-2</v>
      </c>
      <c r="S290" s="78">
        <f t="shared" si="24"/>
        <v>3.063557384545039E-2</v>
      </c>
      <c r="T290" s="78">
        <f t="shared" si="24"/>
        <v>4.4352994970278919E-2</v>
      </c>
      <c r="U290" s="78">
        <f t="shared" si="24"/>
        <v>0.12117055326931871</v>
      </c>
      <c r="V290" s="78">
        <f t="shared" si="23"/>
        <v>1.3717421124828532E-2</v>
      </c>
      <c r="W290" s="78">
        <f t="shared" si="23"/>
        <v>5.5784179240969366E-2</v>
      </c>
      <c r="X290" s="78">
        <f t="shared" si="23"/>
        <v>0.13168724279835392</v>
      </c>
      <c r="Y290" s="78">
        <f t="shared" si="23"/>
        <v>9.4192958390489259E-2</v>
      </c>
      <c r="Z290" s="78">
        <f t="shared" si="23"/>
        <v>0.14311842706904435</v>
      </c>
      <c r="AA290" s="78">
        <f t="shared" si="23"/>
        <v>0.11568358481938729</v>
      </c>
    </row>
    <row r="291" spans="1:27" x14ac:dyDescent="0.3">
      <c r="A291" s="116">
        <v>41671</v>
      </c>
      <c r="B291" s="77">
        <f t="shared" si="22"/>
        <v>219800</v>
      </c>
      <c r="C291" s="13">
        <v>23400</v>
      </c>
      <c r="D291" s="4">
        <v>11400</v>
      </c>
      <c r="E291" s="4">
        <v>19700</v>
      </c>
      <c r="F291" s="4">
        <v>6700</v>
      </c>
      <c r="G291" s="4">
        <v>9800</v>
      </c>
      <c r="H291" s="4">
        <v>26400</v>
      </c>
      <c r="I291" s="4">
        <v>3000</v>
      </c>
      <c r="J291" s="4">
        <v>12000</v>
      </c>
      <c r="K291" s="4">
        <v>28600</v>
      </c>
      <c r="L291" s="4">
        <v>21000</v>
      </c>
      <c r="M291" s="4">
        <v>31700</v>
      </c>
      <c r="N291" s="9">
        <v>26100</v>
      </c>
      <c r="O291" s="69"/>
      <c r="P291" s="78">
        <f>C291/$B291</f>
        <v>0.10646041856232939</v>
      </c>
      <c r="Q291" s="78">
        <f t="shared" si="24"/>
        <v>5.1865332120109194E-2</v>
      </c>
      <c r="R291" s="78">
        <f t="shared" si="24"/>
        <v>8.962693357597816E-2</v>
      </c>
      <c r="S291" s="78">
        <f t="shared" si="24"/>
        <v>3.0482256596906277E-2</v>
      </c>
      <c r="T291" s="78">
        <f t="shared" si="24"/>
        <v>4.4585987261146494E-2</v>
      </c>
      <c r="U291" s="78">
        <f t="shared" si="24"/>
        <v>0.12010919017288443</v>
      </c>
      <c r="V291" s="78">
        <f t="shared" si="23"/>
        <v>1.364877161055505E-2</v>
      </c>
      <c r="W291" s="78">
        <f t="shared" si="23"/>
        <v>5.4595086442220199E-2</v>
      </c>
      <c r="X291" s="78">
        <f t="shared" si="23"/>
        <v>0.13011828935395814</v>
      </c>
      <c r="Y291" s="78">
        <f t="shared" si="23"/>
        <v>9.5541401273885357E-2</v>
      </c>
      <c r="Z291" s="78">
        <f t="shared" si="23"/>
        <v>0.14422202001819837</v>
      </c>
      <c r="AA291" s="78">
        <f t="shared" si="23"/>
        <v>0.11874431301182893</v>
      </c>
    </row>
    <row r="292" spans="1:27" x14ac:dyDescent="0.3">
      <c r="A292" s="116">
        <v>41699</v>
      </c>
      <c r="B292" s="77">
        <f t="shared" si="22"/>
        <v>221100</v>
      </c>
      <c r="C292" s="13">
        <v>23300</v>
      </c>
      <c r="D292" s="4">
        <v>11600</v>
      </c>
      <c r="E292" s="4">
        <v>19700</v>
      </c>
      <c r="F292" s="4">
        <v>6700</v>
      </c>
      <c r="G292" s="4">
        <v>10000</v>
      </c>
      <c r="H292" s="4">
        <v>26500</v>
      </c>
      <c r="I292" s="4">
        <v>3000</v>
      </c>
      <c r="J292" s="4">
        <v>12000</v>
      </c>
      <c r="K292" s="4">
        <v>28600</v>
      </c>
      <c r="L292" s="4">
        <v>21500</v>
      </c>
      <c r="M292" s="4">
        <v>32100</v>
      </c>
      <c r="N292" s="9">
        <v>26100</v>
      </c>
      <c r="O292" s="69"/>
      <c r="P292" s="78">
        <f t="shared" si="24"/>
        <v>0.10538218000904569</v>
      </c>
      <c r="Q292" s="78">
        <f t="shared" si="24"/>
        <v>5.2464947987336044E-2</v>
      </c>
      <c r="R292" s="78">
        <f t="shared" si="24"/>
        <v>8.909995477159656E-2</v>
      </c>
      <c r="S292" s="78">
        <f t="shared" si="24"/>
        <v>3.0303030303030304E-2</v>
      </c>
      <c r="T292" s="78">
        <f t="shared" si="24"/>
        <v>4.5228403437358664E-2</v>
      </c>
      <c r="U292" s="78">
        <f t="shared" si="24"/>
        <v>0.11985526910900045</v>
      </c>
      <c r="V292" s="78">
        <f t="shared" si="23"/>
        <v>1.3568521031207599E-2</v>
      </c>
      <c r="W292" s="78">
        <f t="shared" si="23"/>
        <v>5.4274084124830396E-2</v>
      </c>
      <c r="X292" s="78">
        <f t="shared" si="23"/>
        <v>0.12935323383084577</v>
      </c>
      <c r="Y292" s="78">
        <f t="shared" si="23"/>
        <v>9.7241067390321123E-2</v>
      </c>
      <c r="Z292" s="78">
        <f t="shared" si="23"/>
        <v>0.14518317503392131</v>
      </c>
      <c r="AA292" s="78">
        <f t="shared" si="23"/>
        <v>0.11804613297150611</v>
      </c>
    </row>
    <row r="293" spans="1:27" x14ac:dyDescent="0.3">
      <c r="A293" s="116">
        <v>41730</v>
      </c>
      <c r="B293" s="77">
        <f t="shared" si="22"/>
        <v>222700</v>
      </c>
      <c r="C293" s="13">
        <v>23100</v>
      </c>
      <c r="D293" s="4">
        <v>11500</v>
      </c>
      <c r="E293" s="4">
        <v>20400</v>
      </c>
      <c r="F293" s="4">
        <v>6700</v>
      </c>
      <c r="G293" s="4">
        <v>10200</v>
      </c>
      <c r="H293" s="4">
        <v>26800</v>
      </c>
      <c r="I293" s="4">
        <v>2900</v>
      </c>
      <c r="J293" s="4">
        <v>12100</v>
      </c>
      <c r="K293" s="4">
        <v>28300</v>
      </c>
      <c r="L293" s="4">
        <v>22200</v>
      </c>
      <c r="M293" s="4">
        <v>32200</v>
      </c>
      <c r="N293" s="9">
        <v>26300</v>
      </c>
      <c r="O293" s="69"/>
      <c r="P293" s="78">
        <f t="shared" si="24"/>
        <v>0.1037269869779973</v>
      </c>
      <c r="Q293" s="78">
        <f t="shared" si="24"/>
        <v>5.1638976201167489E-2</v>
      </c>
      <c r="R293" s="78">
        <f t="shared" si="24"/>
        <v>9.1603053435114504E-2</v>
      </c>
      <c r="S293" s="78">
        <f t="shared" si="24"/>
        <v>3.0085316569375842E-2</v>
      </c>
      <c r="T293" s="78">
        <f t="shared" si="24"/>
        <v>4.5801526717557252E-2</v>
      </c>
      <c r="U293" s="78">
        <f t="shared" si="24"/>
        <v>0.12034126627750337</v>
      </c>
      <c r="V293" s="78">
        <f t="shared" si="23"/>
        <v>1.3022002694207453E-2</v>
      </c>
      <c r="W293" s="78">
        <f t="shared" si="23"/>
        <v>5.4333183655141448E-2</v>
      </c>
      <c r="X293" s="78">
        <f t="shared" si="23"/>
        <v>0.12707678491243826</v>
      </c>
      <c r="Y293" s="78">
        <f t="shared" si="23"/>
        <v>9.9685675797036369E-2</v>
      </c>
      <c r="Z293" s="78">
        <f t="shared" si="23"/>
        <v>0.14458913336326898</v>
      </c>
      <c r="AA293" s="78">
        <f t="shared" si="23"/>
        <v>0.11809609339919173</v>
      </c>
    </row>
    <row r="294" spans="1:27" x14ac:dyDescent="0.3">
      <c r="A294" s="116">
        <v>41760</v>
      </c>
      <c r="B294" s="77">
        <f t="shared" si="22"/>
        <v>223400</v>
      </c>
      <c r="C294" s="13">
        <v>23400</v>
      </c>
      <c r="D294" s="4">
        <v>11500</v>
      </c>
      <c r="E294" s="4">
        <v>20600</v>
      </c>
      <c r="F294" s="4">
        <v>6700</v>
      </c>
      <c r="G294" s="4">
        <v>10400</v>
      </c>
      <c r="H294" s="4">
        <v>26800</v>
      </c>
      <c r="I294" s="4">
        <v>2800</v>
      </c>
      <c r="J294" s="4">
        <v>12200</v>
      </c>
      <c r="K294" s="4">
        <v>28300</v>
      </c>
      <c r="L294" s="4">
        <v>22300</v>
      </c>
      <c r="M294" s="4">
        <v>32100</v>
      </c>
      <c r="N294" s="9">
        <v>26300</v>
      </c>
      <c r="O294" s="69"/>
      <c r="P294" s="78">
        <f t="shared" si="24"/>
        <v>0.10474485228290063</v>
      </c>
      <c r="Q294" s="78">
        <f t="shared" si="24"/>
        <v>5.1477170993733216E-2</v>
      </c>
      <c r="R294" s="78">
        <f t="shared" si="24"/>
        <v>9.2211280214861233E-2</v>
      </c>
      <c r="S294" s="78">
        <f t="shared" si="24"/>
        <v>2.999104744852283E-2</v>
      </c>
      <c r="T294" s="78">
        <f t="shared" si="24"/>
        <v>4.6553267681289166E-2</v>
      </c>
      <c r="U294" s="78">
        <f t="shared" si="24"/>
        <v>0.11996418979409132</v>
      </c>
      <c r="V294" s="78">
        <f t="shared" si="23"/>
        <v>1.2533572068039392E-2</v>
      </c>
      <c r="W294" s="78">
        <f t="shared" si="23"/>
        <v>5.461056401074306E-2</v>
      </c>
      <c r="X294" s="78">
        <f t="shared" si="23"/>
        <v>0.12667860340196957</v>
      </c>
      <c r="Y294" s="78">
        <f t="shared" si="23"/>
        <v>9.9820948970456583E-2</v>
      </c>
      <c r="Z294" s="78">
        <f t="shared" si="23"/>
        <v>0.14368845120859444</v>
      </c>
      <c r="AA294" s="78">
        <f t="shared" si="23"/>
        <v>0.11772605192479857</v>
      </c>
    </row>
    <row r="295" spans="1:27" x14ac:dyDescent="0.3">
      <c r="A295" s="116">
        <v>41791</v>
      </c>
      <c r="B295" s="77">
        <f t="shared" si="22"/>
        <v>222100</v>
      </c>
      <c r="C295" s="13">
        <v>23400</v>
      </c>
      <c r="D295" s="4">
        <v>11400</v>
      </c>
      <c r="E295" s="4">
        <v>20600</v>
      </c>
      <c r="F295" s="4">
        <v>6600</v>
      </c>
      <c r="G295" s="4">
        <v>10200</v>
      </c>
      <c r="H295" s="4">
        <v>27100</v>
      </c>
      <c r="I295" s="4">
        <v>2800</v>
      </c>
      <c r="J295" s="4">
        <v>12100</v>
      </c>
      <c r="K295" s="4">
        <v>28300</v>
      </c>
      <c r="L295" s="4">
        <v>21900</v>
      </c>
      <c r="M295" s="4">
        <v>32300.000000000004</v>
      </c>
      <c r="N295" s="9">
        <v>25400</v>
      </c>
      <c r="O295" s="69"/>
      <c r="P295" s="78">
        <f t="shared" si="24"/>
        <v>0.10535794687077893</v>
      </c>
      <c r="Q295" s="78">
        <f t="shared" si="24"/>
        <v>5.1328230526789732E-2</v>
      </c>
      <c r="R295" s="78">
        <f t="shared" si="24"/>
        <v>9.2751013057181447E-2</v>
      </c>
      <c r="S295" s="78">
        <f t="shared" si="24"/>
        <v>2.9716343989194056E-2</v>
      </c>
      <c r="T295" s="78">
        <f t="shared" si="24"/>
        <v>4.5925258892390818E-2</v>
      </c>
      <c r="U295" s="78">
        <f t="shared" si="24"/>
        <v>0.1220171094101756</v>
      </c>
      <c r="V295" s="78">
        <f t="shared" si="23"/>
        <v>1.2606933813597478E-2</v>
      </c>
      <c r="W295" s="78">
        <f t="shared" si="23"/>
        <v>5.4479963980189103E-2</v>
      </c>
      <c r="X295" s="78">
        <f t="shared" si="23"/>
        <v>0.12742008104457453</v>
      </c>
      <c r="Y295" s="78">
        <f t="shared" si="23"/>
        <v>9.8604232327780275E-2</v>
      </c>
      <c r="Z295" s="78">
        <f t="shared" si="23"/>
        <v>0.14542998649257094</v>
      </c>
      <c r="AA295" s="78">
        <f t="shared" si="23"/>
        <v>0.11436289959477713</v>
      </c>
    </row>
    <row r="296" spans="1:27" x14ac:dyDescent="0.3">
      <c r="A296" s="116">
        <v>41821</v>
      </c>
      <c r="B296" s="77">
        <f t="shared" si="22"/>
        <v>221600</v>
      </c>
      <c r="C296" s="13">
        <v>23800</v>
      </c>
      <c r="D296" s="4">
        <v>11600</v>
      </c>
      <c r="E296" s="4">
        <v>20500</v>
      </c>
      <c r="F296" s="4">
        <v>6600</v>
      </c>
      <c r="G296" s="4">
        <v>10200</v>
      </c>
      <c r="H296" s="4">
        <v>26700</v>
      </c>
      <c r="I296" s="4">
        <v>2800</v>
      </c>
      <c r="J296" s="4">
        <v>12100</v>
      </c>
      <c r="K296" s="4">
        <v>28200</v>
      </c>
      <c r="L296" s="4">
        <v>21800</v>
      </c>
      <c r="M296" s="4">
        <v>32300</v>
      </c>
      <c r="N296" s="9">
        <v>25000</v>
      </c>
      <c r="O296" s="69"/>
      <c r="P296" s="78">
        <f t="shared" si="24"/>
        <v>0.10740072202166065</v>
      </c>
      <c r="Q296" s="78">
        <f t="shared" si="24"/>
        <v>5.2346570397111915E-2</v>
      </c>
      <c r="R296" s="78">
        <f t="shared" si="24"/>
        <v>9.2509025270758119E-2</v>
      </c>
      <c r="S296" s="78">
        <f t="shared" si="24"/>
        <v>2.9783393501805054E-2</v>
      </c>
      <c r="T296" s="78">
        <f t="shared" si="24"/>
        <v>4.6028880866425995E-2</v>
      </c>
      <c r="U296" s="78">
        <f t="shared" si="24"/>
        <v>0.12048736462093863</v>
      </c>
      <c r="V296" s="78">
        <f t="shared" si="23"/>
        <v>1.263537906137184E-2</v>
      </c>
      <c r="W296" s="78">
        <f t="shared" si="23"/>
        <v>5.4602888086642598E-2</v>
      </c>
      <c r="X296" s="78">
        <f t="shared" si="23"/>
        <v>0.12725631768953069</v>
      </c>
      <c r="Y296" s="78">
        <f t="shared" si="23"/>
        <v>9.8375451263537902E-2</v>
      </c>
      <c r="Z296" s="78">
        <f t="shared" si="23"/>
        <v>0.1457581227436823</v>
      </c>
      <c r="AA296" s="78">
        <f t="shared" si="23"/>
        <v>0.11281588447653429</v>
      </c>
    </row>
    <row r="297" spans="1:27" x14ac:dyDescent="0.3">
      <c r="A297" s="116">
        <v>41852</v>
      </c>
      <c r="B297" s="77">
        <f t="shared" si="22"/>
        <v>223000</v>
      </c>
      <c r="C297" s="13">
        <v>23700</v>
      </c>
      <c r="D297" s="4">
        <v>11600</v>
      </c>
      <c r="E297" s="4">
        <v>20400</v>
      </c>
      <c r="F297" s="4">
        <v>6700</v>
      </c>
      <c r="G297" s="4">
        <v>10200</v>
      </c>
      <c r="H297" s="4">
        <v>26700</v>
      </c>
      <c r="I297" s="4">
        <v>2900</v>
      </c>
      <c r="J297" s="4">
        <v>12200</v>
      </c>
      <c r="K297" s="4">
        <v>28500</v>
      </c>
      <c r="L297" s="4">
        <v>22100</v>
      </c>
      <c r="M297" s="4">
        <v>32600</v>
      </c>
      <c r="N297" s="9">
        <v>25400</v>
      </c>
      <c r="O297" s="69"/>
      <c r="P297" s="78">
        <f t="shared" si="24"/>
        <v>0.10627802690582959</v>
      </c>
      <c r="Q297" s="78">
        <f t="shared" si="24"/>
        <v>5.2017937219730942E-2</v>
      </c>
      <c r="R297" s="78">
        <f t="shared" si="24"/>
        <v>9.1479820627802688E-2</v>
      </c>
      <c r="S297" s="78">
        <f t="shared" si="24"/>
        <v>3.0044843049327353E-2</v>
      </c>
      <c r="T297" s="78">
        <f t="shared" si="24"/>
        <v>4.5739910313901344E-2</v>
      </c>
      <c r="U297" s="78">
        <f t="shared" si="24"/>
        <v>0.11973094170403588</v>
      </c>
      <c r="V297" s="78">
        <f t="shared" si="23"/>
        <v>1.3004484304932735E-2</v>
      </c>
      <c r="W297" s="78">
        <f t="shared" si="23"/>
        <v>5.4708520179372194E-2</v>
      </c>
      <c r="X297" s="78">
        <f t="shared" si="23"/>
        <v>0.12780269058295965</v>
      </c>
      <c r="Y297" s="78">
        <f t="shared" si="23"/>
        <v>9.9103139013452912E-2</v>
      </c>
      <c r="Z297" s="78">
        <f t="shared" si="23"/>
        <v>0.14618834080717488</v>
      </c>
      <c r="AA297" s="78">
        <f t="shared" si="23"/>
        <v>0.11390134529147983</v>
      </c>
    </row>
    <row r="298" spans="1:27" x14ac:dyDescent="0.3">
      <c r="A298" s="116">
        <v>41883</v>
      </c>
      <c r="B298" s="77">
        <f t="shared" si="22"/>
        <v>222800</v>
      </c>
      <c r="C298" s="13">
        <v>23700</v>
      </c>
      <c r="D298" s="4">
        <v>11300</v>
      </c>
      <c r="E298" s="4">
        <v>20200</v>
      </c>
      <c r="F298" s="4">
        <v>6700</v>
      </c>
      <c r="G298" s="4">
        <v>10400</v>
      </c>
      <c r="H298" s="4">
        <v>27000</v>
      </c>
      <c r="I298" s="4">
        <v>2800</v>
      </c>
      <c r="J298" s="4">
        <v>12100</v>
      </c>
      <c r="K298" s="4">
        <v>28500</v>
      </c>
      <c r="L298" s="4">
        <v>21700</v>
      </c>
      <c r="M298" s="4">
        <v>32600</v>
      </c>
      <c r="N298" s="9">
        <v>25800</v>
      </c>
      <c r="O298" s="69"/>
      <c r="P298" s="78">
        <f t="shared" si="24"/>
        <v>0.10637342908438061</v>
      </c>
      <c r="Q298" s="78">
        <f t="shared" si="24"/>
        <v>5.0718132854578095E-2</v>
      </c>
      <c r="R298" s="78">
        <f t="shared" si="24"/>
        <v>9.0664272890484746E-2</v>
      </c>
      <c r="S298" s="78">
        <f t="shared" si="24"/>
        <v>3.0071813285457809E-2</v>
      </c>
      <c r="T298" s="78">
        <f t="shared" si="24"/>
        <v>4.66786355475763E-2</v>
      </c>
      <c r="U298" s="78">
        <f t="shared" si="24"/>
        <v>0.12118491921005387</v>
      </c>
      <c r="V298" s="78">
        <f t="shared" si="23"/>
        <v>1.2567324955116697E-2</v>
      </c>
      <c r="W298" s="78">
        <f t="shared" si="23"/>
        <v>5.4308797127468583E-2</v>
      </c>
      <c r="X298" s="78">
        <f t="shared" si="23"/>
        <v>0.12791741472172352</v>
      </c>
      <c r="Y298" s="78">
        <f t="shared" si="23"/>
        <v>9.7396768402154402E-2</v>
      </c>
      <c r="Z298" s="78">
        <f t="shared" si="23"/>
        <v>0.14631956912028726</v>
      </c>
      <c r="AA298" s="78">
        <f t="shared" si="23"/>
        <v>0.11579892280071813</v>
      </c>
    </row>
    <row r="299" spans="1:27" x14ac:dyDescent="0.3">
      <c r="A299" s="116">
        <v>41913</v>
      </c>
      <c r="B299" s="77">
        <f t="shared" si="22"/>
        <v>224500</v>
      </c>
      <c r="C299" s="13">
        <v>23700</v>
      </c>
      <c r="D299" s="4">
        <v>11200</v>
      </c>
      <c r="E299" s="4">
        <v>20500</v>
      </c>
      <c r="F299" s="4">
        <v>6700</v>
      </c>
      <c r="G299" s="4">
        <v>10400</v>
      </c>
      <c r="H299" s="4">
        <v>27300</v>
      </c>
      <c r="I299" s="4">
        <v>2800</v>
      </c>
      <c r="J299" s="4">
        <v>12100</v>
      </c>
      <c r="K299" s="4">
        <v>28700</v>
      </c>
      <c r="L299" s="4">
        <v>22000</v>
      </c>
      <c r="M299" s="4">
        <v>33100</v>
      </c>
      <c r="N299" s="9">
        <v>26000</v>
      </c>
      <c r="O299" s="69"/>
      <c r="P299" s="78">
        <f t="shared" si="24"/>
        <v>0.10556792873051225</v>
      </c>
      <c r="Q299" s="78">
        <f t="shared" si="24"/>
        <v>4.9888641425389756E-2</v>
      </c>
      <c r="R299" s="78">
        <f t="shared" si="24"/>
        <v>9.1314031180400893E-2</v>
      </c>
      <c r="S299" s="78">
        <f t="shared" si="24"/>
        <v>2.9844097995545656E-2</v>
      </c>
      <c r="T299" s="78">
        <f t="shared" si="24"/>
        <v>4.6325167037861915E-2</v>
      </c>
      <c r="U299" s="78">
        <f t="shared" si="24"/>
        <v>0.12160356347438753</v>
      </c>
      <c r="V299" s="78">
        <f t="shared" si="23"/>
        <v>1.2472160356347439E-2</v>
      </c>
      <c r="W299" s="78">
        <f t="shared" si="23"/>
        <v>5.3897550111358578E-2</v>
      </c>
      <c r="X299" s="78">
        <f t="shared" si="23"/>
        <v>0.12783964365256126</v>
      </c>
      <c r="Y299" s="78">
        <f t="shared" si="23"/>
        <v>9.7995545657015584E-2</v>
      </c>
      <c r="Z299" s="78">
        <f t="shared" si="23"/>
        <v>0.14743875278396437</v>
      </c>
      <c r="AA299" s="78">
        <f t="shared" si="23"/>
        <v>0.11581291759465479</v>
      </c>
    </row>
    <row r="300" spans="1:27" x14ac:dyDescent="0.3">
      <c r="A300" s="116">
        <v>41944</v>
      </c>
      <c r="B300" s="77">
        <f t="shared" si="22"/>
        <v>224100</v>
      </c>
      <c r="C300" s="13">
        <v>23600</v>
      </c>
      <c r="D300" s="4">
        <v>11000</v>
      </c>
      <c r="E300" s="4">
        <v>20200</v>
      </c>
      <c r="F300" s="4">
        <v>6700</v>
      </c>
      <c r="G300" s="4">
        <v>10400</v>
      </c>
      <c r="H300" s="4">
        <v>28200</v>
      </c>
      <c r="I300" s="4">
        <v>2700</v>
      </c>
      <c r="J300" s="4">
        <v>12100</v>
      </c>
      <c r="K300" s="4">
        <v>28400</v>
      </c>
      <c r="L300" s="4">
        <v>21700</v>
      </c>
      <c r="M300" s="4">
        <v>32900</v>
      </c>
      <c r="N300" s="9">
        <v>26200</v>
      </c>
      <c r="O300" s="69"/>
      <c r="P300" s="78">
        <f t="shared" si="24"/>
        <v>0.10531012940651495</v>
      </c>
      <c r="Q300" s="78">
        <f t="shared" si="24"/>
        <v>4.9085229808121376E-2</v>
      </c>
      <c r="R300" s="78">
        <f t="shared" si="24"/>
        <v>9.0138331102186525E-2</v>
      </c>
      <c r="S300" s="78">
        <f t="shared" si="24"/>
        <v>2.9897367246764839E-2</v>
      </c>
      <c r="T300" s="78">
        <f t="shared" si="24"/>
        <v>4.6407853636769303E-2</v>
      </c>
      <c r="U300" s="78">
        <f t="shared" si="24"/>
        <v>0.12583668005354753</v>
      </c>
      <c r="V300" s="78">
        <f t="shared" si="23"/>
        <v>1.2048192771084338E-2</v>
      </c>
      <c r="W300" s="78">
        <f t="shared" si="23"/>
        <v>5.3993752788933515E-2</v>
      </c>
      <c r="X300" s="78">
        <f t="shared" si="23"/>
        <v>0.12672913877733155</v>
      </c>
      <c r="Y300" s="78">
        <f t="shared" si="23"/>
        <v>9.6831771530566713E-2</v>
      </c>
      <c r="Z300" s="78">
        <f t="shared" si="23"/>
        <v>0.14680946006247211</v>
      </c>
      <c r="AA300" s="78">
        <f t="shared" si="23"/>
        <v>0.11691209281570727</v>
      </c>
    </row>
    <row r="301" spans="1:27" x14ac:dyDescent="0.3">
      <c r="A301" s="116">
        <v>41974</v>
      </c>
      <c r="B301" s="77">
        <f t="shared" si="22"/>
        <v>224600</v>
      </c>
      <c r="C301" s="13">
        <v>23400</v>
      </c>
      <c r="D301" s="4">
        <v>11200</v>
      </c>
      <c r="E301" s="4">
        <v>20100</v>
      </c>
      <c r="F301" s="4">
        <v>6900</v>
      </c>
      <c r="G301" s="4">
        <v>10400</v>
      </c>
      <c r="H301" s="4">
        <v>28400</v>
      </c>
      <c r="I301" s="4">
        <v>2700</v>
      </c>
      <c r="J301" s="4">
        <v>12100</v>
      </c>
      <c r="K301" s="4">
        <v>28500</v>
      </c>
      <c r="L301" s="4">
        <v>21600</v>
      </c>
      <c r="M301" s="4">
        <v>33100</v>
      </c>
      <c r="N301" s="9">
        <v>26200</v>
      </c>
      <c r="O301" s="69"/>
      <c r="P301" s="78">
        <f t="shared" si="24"/>
        <v>0.10418521816562779</v>
      </c>
      <c r="Q301" s="78">
        <f t="shared" si="24"/>
        <v>4.9866429207479968E-2</v>
      </c>
      <c r="R301" s="78">
        <f t="shared" si="24"/>
        <v>8.9492430988423868E-2</v>
      </c>
      <c r="S301" s="78">
        <f t="shared" si="24"/>
        <v>3.0721282279608193E-2</v>
      </c>
      <c r="T301" s="78">
        <f t="shared" si="24"/>
        <v>4.6304541406945683E-2</v>
      </c>
      <c r="U301" s="78">
        <f t="shared" si="24"/>
        <v>0.12644701691896706</v>
      </c>
      <c r="V301" s="78">
        <f t="shared" si="23"/>
        <v>1.2021371326803205E-2</v>
      </c>
      <c r="W301" s="78">
        <f t="shared" si="23"/>
        <v>5.3873552983081031E-2</v>
      </c>
      <c r="X301" s="78">
        <f t="shared" si="23"/>
        <v>0.12689225289403383</v>
      </c>
      <c r="Y301" s="78">
        <f t="shared" si="23"/>
        <v>9.6170970614425644E-2</v>
      </c>
      <c r="Z301" s="78">
        <f t="shared" si="23"/>
        <v>0.14737310774710596</v>
      </c>
      <c r="AA301" s="78">
        <f t="shared" si="23"/>
        <v>0.11665182546749778</v>
      </c>
    </row>
    <row r="302" spans="1:27" x14ac:dyDescent="0.3">
      <c r="A302" s="116">
        <v>42005</v>
      </c>
      <c r="B302" s="77">
        <f t="shared" si="22"/>
        <v>219300</v>
      </c>
      <c r="C302" s="13">
        <v>23100</v>
      </c>
      <c r="D302" s="4">
        <v>10900</v>
      </c>
      <c r="E302" s="4">
        <v>19600</v>
      </c>
      <c r="F302" s="4">
        <v>6500</v>
      </c>
      <c r="G302" s="4">
        <v>10400</v>
      </c>
      <c r="H302" s="4">
        <v>27200</v>
      </c>
      <c r="I302" s="4">
        <v>2700</v>
      </c>
      <c r="J302" s="4">
        <v>11900</v>
      </c>
      <c r="K302" s="4">
        <v>28100</v>
      </c>
      <c r="L302" s="4">
        <v>21200</v>
      </c>
      <c r="M302" s="4">
        <v>32200</v>
      </c>
      <c r="N302" s="9">
        <v>25500</v>
      </c>
      <c r="O302" s="69"/>
      <c r="P302" s="78">
        <f t="shared" si="24"/>
        <v>0.10533515731874145</v>
      </c>
      <c r="Q302" s="78">
        <f t="shared" si="24"/>
        <v>4.970360237118103E-2</v>
      </c>
      <c r="R302" s="78">
        <f t="shared" si="24"/>
        <v>8.9375284997720017E-2</v>
      </c>
      <c r="S302" s="78">
        <f t="shared" si="24"/>
        <v>2.9639762881896944E-2</v>
      </c>
      <c r="T302" s="78">
        <f t="shared" si="24"/>
        <v>4.7423620611035111E-2</v>
      </c>
      <c r="U302" s="78">
        <f t="shared" si="24"/>
        <v>0.12403100775193798</v>
      </c>
      <c r="V302" s="78">
        <f t="shared" si="23"/>
        <v>1.2311901504787962E-2</v>
      </c>
      <c r="W302" s="78">
        <f t="shared" si="23"/>
        <v>5.4263565891472867E-2</v>
      </c>
      <c r="X302" s="78">
        <f t="shared" si="23"/>
        <v>0.12813497492020065</v>
      </c>
      <c r="Y302" s="78">
        <f t="shared" si="23"/>
        <v>9.6671226630186957E-2</v>
      </c>
      <c r="Z302" s="78">
        <f t="shared" si="23"/>
        <v>0.14683082535339717</v>
      </c>
      <c r="AA302" s="78">
        <f t="shared" si="23"/>
        <v>0.11627906976744186</v>
      </c>
    </row>
    <row r="303" spans="1:27" x14ac:dyDescent="0.3">
      <c r="A303" s="116">
        <v>42036</v>
      </c>
      <c r="B303" s="77">
        <f t="shared" si="22"/>
        <v>217700</v>
      </c>
      <c r="C303" s="13">
        <v>21700</v>
      </c>
      <c r="D303" s="4">
        <v>11000</v>
      </c>
      <c r="E303" s="4">
        <v>19100</v>
      </c>
      <c r="F303" s="4">
        <v>6400</v>
      </c>
      <c r="G303" s="4">
        <v>10300</v>
      </c>
      <c r="H303" s="4">
        <v>27100</v>
      </c>
      <c r="I303" s="4">
        <v>2700</v>
      </c>
      <c r="J303" s="4">
        <v>11600</v>
      </c>
      <c r="K303" s="4">
        <v>28000</v>
      </c>
      <c r="L303" s="4">
        <v>21700</v>
      </c>
      <c r="M303" s="4">
        <v>31900</v>
      </c>
      <c r="N303" s="9">
        <v>26200</v>
      </c>
      <c r="O303" s="69"/>
      <c r="P303" s="78">
        <f t="shared" si="24"/>
        <v>9.9678456591639875E-2</v>
      </c>
      <c r="Q303" s="78">
        <f t="shared" si="24"/>
        <v>5.0528249885163065E-2</v>
      </c>
      <c r="R303" s="78">
        <f t="shared" si="24"/>
        <v>8.7735415709692233E-2</v>
      </c>
      <c r="S303" s="78">
        <f t="shared" si="24"/>
        <v>2.9398254478640331E-2</v>
      </c>
      <c r="T303" s="78">
        <f t="shared" si="24"/>
        <v>4.7312815801561783E-2</v>
      </c>
      <c r="U303" s="78">
        <f t="shared" si="24"/>
        <v>0.12448323380799264</v>
      </c>
      <c r="V303" s="78">
        <f t="shared" si="23"/>
        <v>1.240238860817639E-2</v>
      </c>
      <c r="W303" s="78">
        <f>J303/$B303</f>
        <v>5.3284336242535597E-2</v>
      </c>
      <c r="X303" s="78">
        <f t="shared" si="23"/>
        <v>0.12861736334405144</v>
      </c>
      <c r="Y303" s="78">
        <f t="shared" si="23"/>
        <v>9.9678456591639875E-2</v>
      </c>
      <c r="Z303" s="78">
        <f t="shared" si="23"/>
        <v>0.1465319246669729</v>
      </c>
      <c r="AA303" s="78">
        <f>N303/$B303</f>
        <v>0.12034910427193385</v>
      </c>
    </row>
    <row r="304" spans="1:27" x14ac:dyDescent="0.3">
      <c r="A304" s="116">
        <v>42064</v>
      </c>
      <c r="B304" s="77">
        <f t="shared" si="22"/>
        <v>217700</v>
      </c>
      <c r="C304" s="13">
        <v>21200</v>
      </c>
      <c r="D304" s="4">
        <v>11200</v>
      </c>
      <c r="E304" s="4">
        <v>19000</v>
      </c>
      <c r="F304" s="4">
        <v>6300</v>
      </c>
      <c r="G304" s="4">
        <v>10400</v>
      </c>
      <c r="H304" s="4">
        <v>27500</v>
      </c>
      <c r="I304" s="4">
        <v>2700</v>
      </c>
      <c r="J304" s="4">
        <v>11600</v>
      </c>
      <c r="K304" s="4">
        <v>28000</v>
      </c>
      <c r="L304" s="4">
        <v>21800</v>
      </c>
      <c r="M304" s="4">
        <v>31900</v>
      </c>
      <c r="N304" s="9">
        <v>26100</v>
      </c>
      <c r="O304" s="69"/>
      <c r="P304" s="78">
        <f t="shared" si="24"/>
        <v>9.7381717960496092E-2</v>
      </c>
      <c r="Q304" s="78">
        <f t="shared" si="24"/>
        <v>5.1446945337620578E-2</v>
      </c>
      <c r="R304" s="78">
        <f t="shared" si="24"/>
        <v>8.7276067983463476E-2</v>
      </c>
      <c r="S304" s="78">
        <f t="shared" si="24"/>
        <v>2.8938906752411574E-2</v>
      </c>
      <c r="T304" s="78">
        <f t="shared" si="24"/>
        <v>4.777216352779054E-2</v>
      </c>
      <c r="U304" s="78">
        <f t="shared" si="24"/>
        <v>0.12632062471290767</v>
      </c>
      <c r="V304" s="78">
        <f t="shared" si="23"/>
        <v>1.240238860817639E-2</v>
      </c>
      <c r="W304" s="78">
        <f t="shared" si="23"/>
        <v>5.3284336242535597E-2</v>
      </c>
      <c r="X304" s="78">
        <f t="shared" si="23"/>
        <v>0.12861736334405144</v>
      </c>
      <c r="Y304" s="78">
        <f t="shared" si="23"/>
        <v>0.10013780431786863</v>
      </c>
      <c r="Z304" s="78">
        <f t="shared" si="23"/>
        <v>0.1465319246669729</v>
      </c>
      <c r="AA304" s="78">
        <f t="shared" si="23"/>
        <v>0.11988975654570509</v>
      </c>
    </row>
    <row r="305" spans="1:28" x14ac:dyDescent="0.3">
      <c r="A305" s="116">
        <v>42095</v>
      </c>
      <c r="B305" s="77">
        <f t="shared" si="22"/>
        <v>216000</v>
      </c>
      <c r="C305" s="13">
        <v>20000</v>
      </c>
      <c r="D305" s="4">
        <v>11200</v>
      </c>
      <c r="E305" s="4">
        <v>18700</v>
      </c>
      <c r="F305" s="4">
        <v>6300</v>
      </c>
      <c r="G305" s="4">
        <v>10200</v>
      </c>
      <c r="H305" s="4">
        <v>27500</v>
      </c>
      <c r="I305" s="4">
        <v>2600</v>
      </c>
      <c r="J305" s="4">
        <v>11400</v>
      </c>
      <c r="K305" s="4">
        <v>28200</v>
      </c>
      <c r="L305" s="4">
        <v>22100</v>
      </c>
      <c r="M305" s="4">
        <v>31600</v>
      </c>
      <c r="N305" s="9">
        <v>26200</v>
      </c>
      <c r="O305" s="69"/>
      <c r="P305" s="78">
        <f t="shared" si="24"/>
        <v>9.2592592592592587E-2</v>
      </c>
      <c r="Q305" s="78">
        <f t="shared" si="24"/>
        <v>5.185185185185185E-2</v>
      </c>
      <c r="R305" s="78">
        <f t="shared" si="24"/>
        <v>8.6574074074074067E-2</v>
      </c>
      <c r="S305" s="78">
        <f t="shared" si="24"/>
        <v>2.9166666666666667E-2</v>
      </c>
      <c r="T305" s="78">
        <f t="shared" si="24"/>
        <v>4.7222222222222221E-2</v>
      </c>
      <c r="U305" s="78">
        <f t="shared" si="24"/>
        <v>0.12731481481481483</v>
      </c>
      <c r="V305" s="78">
        <f t="shared" si="23"/>
        <v>1.2037037037037037E-2</v>
      </c>
      <c r="W305" s="78">
        <f t="shared" si="23"/>
        <v>5.2777777777777778E-2</v>
      </c>
      <c r="X305" s="78">
        <f t="shared" si="23"/>
        <v>0.13055555555555556</v>
      </c>
      <c r="Y305" s="78">
        <f t="shared" si="23"/>
        <v>0.10231481481481482</v>
      </c>
      <c r="Z305" s="78">
        <f t="shared" si="23"/>
        <v>0.14629629629629629</v>
      </c>
      <c r="AA305" s="78">
        <f t="shared" si="23"/>
        <v>0.12129629629629629</v>
      </c>
    </row>
    <row r="306" spans="1:28" x14ac:dyDescent="0.3">
      <c r="A306" s="116">
        <v>42125</v>
      </c>
      <c r="B306" s="77">
        <f t="shared" si="22"/>
        <v>216100</v>
      </c>
      <c r="C306" s="13">
        <v>19600</v>
      </c>
      <c r="D306" s="4">
        <v>11200</v>
      </c>
      <c r="E306" s="4">
        <v>18600</v>
      </c>
      <c r="F306" s="4">
        <v>6200</v>
      </c>
      <c r="G306" s="4">
        <v>10000</v>
      </c>
      <c r="H306" s="4">
        <v>27600</v>
      </c>
      <c r="I306" s="4">
        <v>2600</v>
      </c>
      <c r="J306" s="4">
        <v>11400</v>
      </c>
      <c r="K306" s="4">
        <v>28200</v>
      </c>
      <c r="L306" s="4">
        <v>22400</v>
      </c>
      <c r="M306" s="4">
        <v>31800</v>
      </c>
      <c r="N306" s="9">
        <v>26500</v>
      </c>
      <c r="O306" s="69"/>
      <c r="P306" s="78">
        <f t="shared" si="24"/>
        <v>9.0698750578435905E-2</v>
      </c>
      <c r="Q306" s="78">
        <f t="shared" si="24"/>
        <v>5.1827857473391949E-2</v>
      </c>
      <c r="R306" s="78">
        <f t="shared" si="24"/>
        <v>8.6071263304025911E-2</v>
      </c>
      <c r="S306" s="78">
        <f t="shared" si="24"/>
        <v>2.869042110134197E-2</v>
      </c>
      <c r="T306" s="78">
        <f t="shared" si="24"/>
        <v>4.6274872744099957E-2</v>
      </c>
      <c r="U306" s="78">
        <f t="shared" si="24"/>
        <v>0.12771864877371586</v>
      </c>
      <c r="V306" s="78">
        <f t="shared" si="23"/>
        <v>1.2031466913465988E-2</v>
      </c>
      <c r="W306" s="78">
        <f t="shared" si="23"/>
        <v>5.2753354928273946E-2</v>
      </c>
      <c r="X306" s="78">
        <f t="shared" si="23"/>
        <v>0.13049514113836186</v>
      </c>
      <c r="Y306" s="78">
        <f t="shared" si="23"/>
        <v>0.1036557149467839</v>
      </c>
      <c r="Z306" s="78">
        <f t="shared" si="23"/>
        <v>0.14715409532623785</v>
      </c>
      <c r="AA306" s="78">
        <f t="shared" si="23"/>
        <v>0.12262841277186488</v>
      </c>
    </row>
    <row r="307" spans="1:28" x14ac:dyDescent="0.3">
      <c r="A307" s="116">
        <v>42156</v>
      </c>
      <c r="B307" s="77">
        <f t="shared" si="22"/>
        <v>214500</v>
      </c>
      <c r="C307" s="13">
        <v>19000</v>
      </c>
      <c r="D307" s="4">
        <v>11200</v>
      </c>
      <c r="E307" s="4">
        <v>18300</v>
      </c>
      <c r="F307" s="4">
        <v>6200</v>
      </c>
      <c r="G307" s="4">
        <v>10000</v>
      </c>
      <c r="H307" s="4">
        <v>27800</v>
      </c>
      <c r="I307" s="4">
        <v>2600</v>
      </c>
      <c r="J307" s="4">
        <v>11300</v>
      </c>
      <c r="K307" s="4">
        <v>28300</v>
      </c>
      <c r="L307" s="4">
        <v>22600</v>
      </c>
      <c r="M307" s="4">
        <v>31600</v>
      </c>
      <c r="N307" s="9">
        <v>25600</v>
      </c>
      <c r="O307" s="69"/>
      <c r="P307" s="78">
        <f t="shared" si="24"/>
        <v>8.8578088578088576E-2</v>
      </c>
      <c r="Q307" s="78">
        <f t="shared" si="24"/>
        <v>5.2214452214452214E-2</v>
      </c>
      <c r="R307" s="78">
        <f t="shared" si="24"/>
        <v>8.5314685314685321E-2</v>
      </c>
      <c r="S307" s="78">
        <f t="shared" si="24"/>
        <v>2.8904428904428906E-2</v>
      </c>
      <c r="T307" s="78">
        <f t="shared" si="24"/>
        <v>4.6620046620046623E-2</v>
      </c>
      <c r="U307" s="78">
        <f t="shared" si="24"/>
        <v>0.12960372960372959</v>
      </c>
      <c r="V307" s="78">
        <f t="shared" si="23"/>
        <v>1.2121212121212121E-2</v>
      </c>
      <c r="W307" s="78">
        <f t="shared" si="23"/>
        <v>5.2680652680652681E-2</v>
      </c>
      <c r="X307" s="78">
        <f t="shared" si="23"/>
        <v>0.13193473193473193</v>
      </c>
      <c r="Y307" s="78">
        <f t="shared" si="23"/>
        <v>0.10536130536130536</v>
      </c>
      <c r="Z307" s="78">
        <f t="shared" si="23"/>
        <v>0.14731934731934732</v>
      </c>
      <c r="AA307" s="78">
        <f t="shared" si="23"/>
        <v>0.11934731934731935</v>
      </c>
    </row>
    <row r="308" spans="1:28" x14ac:dyDescent="0.3">
      <c r="A308" s="116">
        <v>42186</v>
      </c>
      <c r="B308" s="77">
        <f t="shared" si="22"/>
        <v>213200</v>
      </c>
      <c r="C308" s="13">
        <v>19000</v>
      </c>
      <c r="D308" s="4">
        <v>11300</v>
      </c>
      <c r="E308" s="4">
        <v>17900</v>
      </c>
      <c r="F308" s="4">
        <v>6200</v>
      </c>
      <c r="G308" s="4">
        <v>9900</v>
      </c>
      <c r="H308" s="4">
        <v>27700</v>
      </c>
      <c r="I308" s="4">
        <v>2700</v>
      </c>
      <c r="J308" s="4">
        <v>11200</v>
      </c>
      <c r="K308" s="4">
        <v>28200</v>
      </c>
      <c r="L308" s="4">
        <v>22200</v>
      </c>
      <c r="M308" s="4">
        <v>31700</v>
      </c>
      <c r="N308" s="9">
        <v>25200</v>
      </c>
      <c r="O308" s="69"/>
      <c r="P308" s="78">
        <f t="shared" si="24"/>
        <v>8.9118198874296436E-2</v>
      </c>
      <c r="Q308" s="78">
        <f t="shared" si="24"/>
        <v>5.3001876172607883E-2</v>
      </c>
      <c r="R308" s="78">
        <f t="shared" si="24"/>
        <v>8.3958724202626636E-2</v>
      </c>
      <c r="S308" s="78">
        <f t="shared" si="24"/>
        <v>2.9080675422138838E-2</v>
      </c>
      <c r="T308" s="78">
        <f t="shared" si="24"/>
        <v>4.6435272045028141E-2</v>
      </c>
      <c r="U308" s="78">
        <f t="shared" si="24"/>
        <v>0.1299249530956848</v>
      </c>
      <c r="V308" s="78">
        <f t="shared" si="23"/>
        <v>1.2664165103189493E-2</v>
      </c>
      <c r="W308" s="78">
        <f t="shared" si="23"/>
        <v>5.2532833020637902E-2</v>
      </c>
      <c r="X308" s="78">
        <f t="shared" si="23"/>
        <v>0.13227016885553472</v>
      </c>
      <c r="Y308" s="78">
        <f t="shared" si="23"/>
        <v>0.10412757973733583</v>
      </c>
      <c r="Z308" s="78">
        <f t="shared" si="23"/>
        <v>0.14868667917448405</v>
      </c>
      <c r="AA308" s="78">
        <f t="shared" si="23"/>
        <v>0.11819887429643527</v>
      </c>
    </row>
    <row r="309" spans="1:28" x14ac:dyDescent="0.3">
      <c r="A309" s="116">
        <v>42217</v>
      </c>
      <c r="B309" s="77">
        <f t="shared" si="22"/>
        <v>213900</v>
      </c>
      <c r="C309" s="80">
        <v>19000</v>
      </c>
      <c r="D309" s="79">
        <v>11700</v>
      </c>
      <c r="E309" s="79">
        <v>17600</v>
      </c>
      <c r="F309" s="79">
        <v>6200</v>
      </c>
      <c r="G309" s="79">
        <v>9900</v>
      </c>
      <c r="H309" s="79">
        <v>27700</v>
      </c>
      <c r="I309" s="79">
        <v>2800</v>
      </c>
      <c r="J309" s="79">
        <v>11200</v>
      </c>
      <c r="K309" s="79">
        <v>28600</v>
      </c>
      <c r="L309" s="79">
        <v>22100</v>
      </c>
      <c r="M309" s="79">
        <v>31599.999999999996</v>
      </c>
      <c r="N309" s="77">
        <v>25500</v>
      </c>
      <c r="P309" s="78">
        <f t="shared" si="24"/>
        <v>8.8826554464703139E-2</v>
      </c>
      <c r="Q309" s="81">
        <f t="shared" si="24"/>
        <v>5.4698457223001401E-2</v>
      </c>
      <c r="R309" s="81">
        <f t="shared" si="24"/>
        <v>8.2281439925198693E-2</v>
      </c>
      <c r="S309" s="81">
        <f t="shared" si="24"/>
        <v>2.8985507246376812E-2</v>
      </c>
      <c r="T309" s="81">
        <f t="shared" si="24"/>
        <v>4.6283309957924262E-2</v>
      </c>
      <c r="U309" s="81">
        <f t="shared" si="24"/>
        <v>0.12949976624590931</v>
      </c>
      <c r="V309" s="81">
        <f t="shared" si="23"/>
        <v>1.3090229079008883E-2</v>
      </c>
      <c r="W309" s="81">
        <f t="shared" si="23"/>
        <v>5.2360916316035531E-2</v>
      </c>
      <c r="X309" s="81">
        <f t="shared" si="23"/>
        <v>0.13370733987844788</v>
      </c>
      <c r="Y309" s="81">
        <f t="shared" si="23"/>
        <v>0.10331930808789154</v>
      </c>
      <c r="Z309" s="81">
        <f t="shared" si="23"/>
        <v>0.14773258532024308</v>
      </c>
      <c r="AA309" s="81">
        <f t="shared" si="23"/>
        <v>0.11921458625525946</v>
      </c>
    </row>
    <row r="310" spans="1:28" x14ac:dyDescent="0.3">
      <c r="A310" s="116">
        <v>42248</v>
      </c>
      <c r="B310" s="77">
        <f t="shared" si="22"/>
        <v>212900</v>
      </c>
      <c r="C310" s="80">
        <v>18400</v>
      </c>
      <c r="D310" s="79">
        <v>12200</v>
      </c>
      <c r="E310" s="79">
        <v>17300</v>
      </c>
      <c r="F310" s="79">
        <v>6100</v>
      </c>
      <c r="G310" s="79">
        <v>9800</v>
      </c>
      <c r="H310" s="79">
        <v>27600</v>
      </c>
      <c r="I310" s="79">
        <v>2800</v>
      </c>
      <c r="J310" s="79">
        <v>11000</v>
      </c>
      <c r="K310" s="79">
        <v>28500</v>
      </c>
      <c r="L310" s="79">
        <v>22000</v>
      </c>
      <c r="M310" s="79">
        <v>31200</v>
      </c>
      <c r="N310" s="77">
        <v>26000</v>
      </c>
      <c r="P310" s="78">
        <f t="shared" si="24"/>
        <v>8.6425551902301556E-2</v>
      </c>
      <c r="Q310" s="81">
        <f t="shared" si="24"/>
        <v>5.7303898543917334E-2</v>
      </c>
      <c r="R310" s="81">
        <f t="shared" si="24"/>
        <v>8.125880695162048E-2</v>
      </c>
      <c r="S310" s="81">
        <f t="shared" si="24"/>
        <v>2.8651949271958667E-2</v>
      </c>
      <c r="T310" s="81">
        <f t="shared" si="24"/>
        <v>4.6031000469704084E-2</v>
      </c>
      <c r="U310" s="81">
        <f t="shared" si="24"/>
        <v>0.12963832785345233</v>
      </c>
      <c r="V310" s="81">
        <f t="shared" si="23"/>
        <v>1.3151714419915453E-2</v>
      </c>
      <c r="W310" s="81">
        <f t="shared" si="23"/>
        <v>5.1667449506810709E-2</v>
      </c>
      <c r="X310" s="81">
        <f t="shared" si="23"/>
        <v>0.1338656646312823</v>
      </c>
      <c r="Y310" s="81">
        <f t="shared" si="23"/>
        <v>0.10333489901362142</v>
      </c>
      <c r="Z310" s="81">
        <f t="shared" si="23"/>
        <v>0.1465476749647722</v>
      </c>
      <c r="AA310" s="81">
        <f t="shared" si="23"/>
        <v>0.1221230624706435</v>
      </c>
    </row>
    <row r="311" spans="1:28" x14ac:dyDescent="0.3">
      <c r="A311" s="116">
        <v>42278</v>
      </c>
      <c r="B311" s="77">
        <f t="shared" si="22"/>
        <v>212500</v>
      </c>
      <c r="C311" s="80">
        <v>17900</v>
      </c>
      <c r="D311" s="79">
        <v>12100</v>
      </c>
      <c r="E311" s="79">
        <v>17300</v>
      </c>
      <c r="F311" s="79">
        <v>6100</v>
      </c>
      <c r="G311" s="79">
        <v>9800</v>
      </c>
      <c r="H311" s="79">
        <v>27600</v>
      </c>
      <c r="I311" s="79">
        <v>2700</v>
      </c>
      <c r="J311" s="79">
        <v>10900</v>
      </c>
      <c r="K311" s="79">
        <v>28500</v>
      </c>
      <c r="L311" s="79">
        <v>22100</v>
      </c>
      <c r="M311" s="79">
        <v>31199.999999999996</v>
      </c>
      <c r="N311" s="77">
        <v>26300</v>
      </c>
      <c r="P311" s="78">
        <f t="shared" si="24"/>
        <v>8.4235294117647061E-2</v>
      </c>
      <c r="Q311" s="81">
        <f t="shared" si="24"/>
        <v>5.6941176470588238E-2</v>
      </c>
      <c r="R311" s="81">
        <f t="shared" si="24"/>
        <v>8.141176470588235E-2</v>
      </c>
      <c r="S311" s="81">
        <f t="shared" si="24"/>
        <v>2.8705882352941175E-2</v>
      </c>
      <c r="T311" s="81">
        <f t="shared" si="24"/>
        <v>4.6117647058823527E-2</v>
      </c>
      <c r="U311" s="81">
        <f t="shared" si="24"/>
        <v>0.12988235294117648</v>
      </c>
      <c r="V311" s="81">
        <f t="shared" si="23"/>
        <v>1.2705882352941176E-2</v>
      </c>
      <c r="W311" s="81">
        <f t="shared" si="23"/>
        <v>5.1294117647058823E-2</v>
      </c>
      <c r="X311" s="81">
        <f t="shared" si="23"/>
        <v>0.13411764705882354</v>
      </c>
      <c r="Y311" s="81">
        <f t="shared" si="23"/>
        <v>0.104</v>
      </c>
      <c r="Z311" s="81">
        <f>M311/$B311</f>
        <v>0.14682352941176469</v>
      </c>
      <c r="AA311" s="81">
        <f t="shared" si="23"/>
        <v>0.12376470588235294</v>
      </c>
    </row>
    <row r="312" spans="1:28" x14ac:dyDescent="0.3">
      <c r="A312" s="116">
        <v>42309</v>
      </c>
      <c r="B312" s="77">
        <f t="shared" si="22"/>
        <v>212300</v>
      </c>
      <c r="C312" s="80">
        <v>17600</v>
      </c>
      <c r="D312" s="79">
        <v>12100</v>
      </c>
      <c r="E312" s="79">
        <v>17200</v>
      </c>
      <c r="F312" s="79">
        <v>6100</v>
      </c>
      <c r="G312" s="79">
        <v>9800</v>
      </c>
      <c r="H312" s="79">
        <v>27900</v>
      </c>
      <c r="I312" s="79">
        <v>2800</v>
      </c>
      <c r="J312" s="79">
        <v>10900</v>
      </c>
      <c r="K312" s="79">
        <v>28500</v>
      </c>
      <c r="L312" s="79">
        <v>22000</v>
      </c>
      <c r="M312" s="79">
        <v>30900</v>
      </c>
      <c r="N312" s="77">
        <v>26500</v>
      </c>
      <c r="P312" s="78">
        <f t="shared" si="24"/>
        <v>8.2901554404145081E-2</v>
      </c>
      <c r="Q312" s="81">
        <f t="shared" si="24"/>
        <v>5.6994818652849742E-2</v>
      </c>
      <c r="R312" s="81">
        <f t="shared" si="24"/>
        <v>8.1017428167687242E-2</v>
      </c>
      <c r="S312" s="81">
        <f t="shared" si="24"/>
        <v>2.8732925105982101E-2</v>
      </c>
      <c r="T312" s="81">
        <f t="shared" si="24"/>
        <v>4.6161092793217146E-2</v>
      </c>
      <c r="U312" s="81">
        <f t="shared" si="24"/>
        <v>0.13141780499293454</v>
      </c>
      <c r="V312" s="81">
        <f t="shared" si="24"/>
        <v>1.3188883655204899E-2</v>
      </c>
      <c r="W312" s="81">
        <f t="shared" si="24"/>
        <v>5.134243994347621E-2</v>
      </c>
      <c r="X312" s="81">
        <f t="shared" si="24"/>
        <v>0.1342439943476213</v>
      </c>
      <c r="Y312" s="81">
        <f t="shared" si="24"/>
        <v>0.10362694300518134</v>
      </c>
      <c r="Z312" s="81">
        <f>M312/$B312</f>
        <v>0.14554875176636833</v>
      </c>
      <c r="AA312" s="81">
        <f t="shared" si="23"/>
        <v>0.12482336316533207</v>
      </c>
    </row>
    <row r="313" spans="1:28" x14ac:dyDescent="0.3">
      <c r="A313" s="116">
        <v>42339</v>
      </c>
      <c r="B313" s="77">
        <f t="shared" si="22"/>
        <v>211600</v>
      </c>
      <c r="C313" s="80">
        <v>17500</v>
      </c>
      <c r="D313" s="79">
        <v>11900</v>
      </c>
      <c r="E313" s="79">
        <v>17000</v>
      </c>
      <c r="F313" s="79">
        <v>6200</v>
      </c>
      <c r="G313" s="79">
        <v>9800</v>
      </c>
      <c r="H313" s="79">
        <v>28400</v>
      </c>
      <c r="I313" s="79">
        <v>2700</v>
      </c>
      <c r="J313" s="79">
        <v>10900</v>
      </c>
      <c r="K313" s="79">
        <v>28600</v>
      </c>
      <c r="L313" s="79">
        <v>21900</v>
      </c>
      <c r="M313" s="79">
        <v>30300</v>
      </c>
      <c r="N313" s="77">
        <v>26400</v>
      </c>
      <c r="O313" s="82"/>
      <c r="P313" s="78">
        <f t="shared" si="24"/>
        <v>8.270321361058601E-2</v>
      </c>
      <c r="Q313" s="81">
        <f t="shared" si="24"/>
        <v>5.623818525519849E-2</v>
      </c>
      <c r="R313" s="81">
        <f t="shared" si="24"/>
        <v>8.0340264650283558E-2</v>
      </c>
      <c r="S313" s="81">
        <f t="shared" si="24"/>
        <v>2.9300567107750471E-2</v>
      </c>
      <c r="T313" s="81">
        <f t="shared" si="24"/>
        <v>4.6313799621928164E-2</v>
      </c>
      <c r="U313" s="81">
        <f t="shared" si="24"/>
        <v>0.13421550094517959</v>
      </c>
      <c r="V313" s="81">
        <f t="shared" si="24"/>
        <v>1.2759924385633271E-2</v>
      </c>
      <c r="W313" s="81">
        <f t="shared" si="24"/>
        <v>5.1512287334593572E-2</v>
      </c>
      <c r="X313" s="81">
        <f t="shared" si="24"/>
        <v>0.13516068052930058</v>
      </c>
      <c r="Y313" s="81">
        <f t="shared" si="24"/>
        <v>0.10349716446124764</v>
      </c>
      <c r="Z313" s="81">
        <f>M313/$B313</f>
        <v>0.14319470699432893</v>
      </c>
      <c r="AA313" s="81">
        <f t="shared" si="23"/>
        <v>0.12476370510396975</v>
      </c>
    </row>
    <row r="314" spans="1:28" x14ac:dyDescent="0.3">
      <c r="A314" s="117">
        <v>42370</v>
      </c>
      <c r="B314" s="77">
        <f t="shared" si="22"/>
        <v>207600</v>
      </c>
      <c r="C314" s="45">
        <v>17000</v>
      </c>
      <c r="D314" s="46">
        <v>11600</v>
      </c>
      <c r="E314" s="46">
        <v>16000</v>
      </c>
      <c r="F314" s="46">
        <v>6100</v>
      </c>
      <c r="G314" s="46">
        <v>9700</v>
      </c>
      <c r="H314" s="46">
        <v>27400</v>
      </c>
      <c r="I314" s="46">
        <v>2700</v>
      </c>
      <c r="J314" s="46">
        <v>10700</v>
      </c>
      <c r="K314" s="46">
        <v>28400</v>
      </c>
      <c r="L314" s="46">
        <v>21700</v>
      </c>
      <c r="M314" s="46">
        <v>30599.999999999996</v>
      </c>
      <c r="N314" s="44">
        <v>25700</v>
      </c>
      <c r="O314" s="69"/>
      <c r="P314" s="83">
        <f t="shared" si="24"/>
        <v>8.1888246628131017E-2</v>
      </c>
      <c r="Q314" s="83">
        <f t="shared" si="24"/>
        <v>5.5876685934489405E-2</v>
      </c>
      <c r="R314" s="83">
        <f t="shared" si="24"/>
        <v>7.7071290944123308E-2</v>
      </c>
      <c r="S314" s="83">
        <f t="shared" si="24"/>
        <v>2.9383429672447014E-2</v>
      </c>
      <c r="T314" s="83">
        <f t="shared" si="24"/>
        <v>4.6724470134874761E-2</v>
      </c>
      <c r="U314" s="83">
        <f t="shared" si="24"/>
        <v>0.13198458574181118</v>
      </c>
      <c r="V314" s="83">
        <f t="shared" si="24"/>
        <v>1.300578034682081E-2</v>
      </c>
      <c r="W314" s="83">
        <f t="shared" si="24"/>
        <v>5.1541425818882464E-2</v>
      </c>
      <c r="X314" s="83">
        <f t="shared" si="24"/>
        <v>0.13680154142581888</v>
      </c>
      <c r="Y314" s="83">
        <f t="shared" si="24"/>
        <v>0.10452793834296724</v>
      </c>
      <c r="Z314" s="83">
        <f t="shared" si="24"/>
        <v>0.14739884393063582</v>
      </c>
      <c r="AA314" s="83">
        <f t="shared" si="24"/>
        <v>0.12379576107899808</v>
      </c>
    </row>
    <row r="315" spans="1:28" x14ac:dyDescent="0.3">
      <c r="A315" s="116">
        <v>42401</v>
      </c>
      <c r="B315" s="77">
        <f t="shared" si="22"/>
        <v>208200</v>
      </c>
      <c r="C315" s="13">
        <v>16600</v>
      </c>
      <c r="D315" s="4">
        <v>11800</v>
      </c>
      <c r="E315" s="4">
        <v>15900</v>
      </c>
      <c r="F315" s="4">
        <v>6100</v>
      </c>
      <c r="G315" s="4">
        <v>9700</v>
      </c>
      <c r="H315" s="4">
        <v>27500</v>
      </c>
      <c r="I315" s="4">
        <v>2700</v>
      </c>
      <c r="J315" s="4">
        <v>10800</v>
      </c>
      <c r="K315" s="4">
        <v>28400</v>
      </c>
      <c r="L315" s="4">
        <v>21900</v>
      </c>
      <c r="M315" s="4">
        <v>30300</v>
      </c>
      <c r="N315" s="9">
        <v>26500</v>
      </c>
      <c r="O315" s="69"/>
      <c r="P315" s="78">
        <f t="shared" si="24"/>
        <v>7.9731027857829012E-2</v>
      </c>
      <c r="Q315" s="78">
        <f t="shared" si="24"/>
        <v>5.6676272814601344E-2</v>
      </c>
      <c r="R315" s="78">
        <f t="shared" ref="R315:AA325" si="25">E315/$B315</f>
        <v>7.6368876080691636E-2</v>
      </c>
      <c r="S315" s="78">
        <f t="shared" si="25"/>
        <v>2.9298751200768493E-2</v>
      </c>
      <c r="T315" s="78">
        <f t="shared" si="25"/>
        <v>4.6589817483189244E-2</v>
      </c>
      <c r="U315" s="78">
        <f t="shared" si="25"/>
        <v>0.13208453410182516</v>
      </c>
      <c r="V315" s="78">
        <f t="shared" si="25"/>
        <v>1.2968299711815562E-2</v>
      </c>
      <c r="W315" s="78">
        <f>J315/$B315</f>
        <v>5.1873198847262249E-2</v>
      </c>
      <c r="X315" s="78">
        <f t="shared" si="25"/>
        <v>0.13640730067243034</v>
      </c>
      <c r="Y315" s="78">
        <f t="shared" si="25"/>
        <v>0.10518731988472622</v>
      </c>
      <c r="Z315" s="78">
        <f t="shared" si="25"/>
        <v>0.14553314121037464</v>
      </c>
      <c r="AA315" s="78">
        <f>N315/$B315</f>
        <v>0.12728146013448607</v>
      </c>
      <c r="AB315" s="70"/>
    </row>
    <row r="316" spans="1:28" x14ac:dyDescent="0.3">
      <c r="A316" s="116">
        <v>42430</v>
      </c>
      <c r="B316" s="77">
        <f t="shared" si="22"/>
        <v>208500</v>
      </c>
      <c r="C316" s="13">
        <v>16300</v>
      </c>
      <c r="D316" s="4">
        <v>12100</v>
      </c>
      <c r="E316" s="4">
        <v>15200</v>
      </c>
      <c r="F316" s="4">
        <v>6100</v>
      </c>
      <c r="G316" s="4">
        <v>9600</v>
      </c>
      <c r="H316" s="4">
        <v>27700</v>
      </c>
      <c r="I316" s="4">
        <v>2700</v>
      </c>
      <c r="J316" s="4">
        <v>10800</v>
      </c>
      <c r="K316" s="4">
        <v>28500</v>
      </c>
      <c r="L316" s="4">
        <v>22100</v>
      </c>
      <c r="M316" s="4">
        <v>31000</v>
      </c>
      <c r="N316" s="9">
        <v>26400</v>
      </c>
      <c r="O316" s="69"/>
      <c r="P316" s="78">
        <f t="shared" ref="P316:Z331" si="26">C316/$B316</f>
        <v>7.8177458033573136E-2</v>
      </c>
      <c r="Q316" s="78">
        <f t="shared" si="26"/>
        <v>5.8033573141486813E-2</v>
      </c>
      <c r="R316" s="78">
        <f t="shared" si="25"/>
        <v>7.2901678657074337E-2</v>
      </c>
      <c r="S316" s="78">
        <f t="shared" si="25"/>
        <v>2.9256594724220625E-2</v>
      </c>
      <c r="T316" s="78">
        <f t="shared" si="25"/>
        <v>4.60431654676259E-2</v>
      </c>
      <c r="U316" s="78">
        <f t="shared" si="25"/>
        <v>0.13285371702637891</v>
      </c>
      <c r="V316" s="78">
        <f t="shared" si="25"/>
        <v>1.2949640287769784E-2</v>
      </c>
      <c r="W316" s="78">
        <f t="shared" si="25"/>
        <v>5.1798561151079135E-2</v>
      </c>
      <c r="X316" s="78">
        <f t="shared" si="25"/>
        <v>0.1366906474820144</v>
      </c>
      <c r="Y316" s="78">
        <f t="shared" si="25"/>
        <v>0.10599520383693045</v>
      </c>
      <c r="Z316" s="78">
        <f t="shared" si="25"/>
        <v>0.14868105515587529</v>
      </c>
      <c r="AA316" s="78">
        <f t="shared" si="25"/>
        <v>0.12661870503597122</v>
      </c>
      <c r="AB316" s="70"/>
    </row>
    <row r="317" spans="1:28" x14ac:dyDescent="0.3">
      <c r="A317" s="116">
        <v>42461</v>
      </c>
      <c r="B317" s="77">
        <f t="shared" si="22"/>
        <v>208100</v>
      </c>
      <c r="C317" s="13">
        <v>16000</v>
      </c>
      <c r="D317" s="4">
        <v>12200</v>
      </c>
      <c r="E317" s="4">
        <v>14500</v>
      </c>
      <c r="F317" s="4">
        <v>6100</v>
      </c>
      <c r="G317" s="4">
        <v>9600</v>
      </c>
      <c r="H317" s="4">
        <v>27700</v>
      </c>
      <c r="I317" s="4">
        <v>2700</v>
      </c>
      <c r="J317" s="4">
        <v>10700</v>
      </c>
      <c r="K317" s="4">
        <v>28500</v>
      </c>
      <c r="L317" s="4">
        <v>22600</v>
      </c>
      <c r="M317" s="4">
        <v>30900</v>
      </c>
      <c r="N317" s="9">
        <v>26600</v>
      </c>
      <c r="O317" s="69"/>
      <c r="P317" s="78">
        <f t="shared" si="26"/>
        <v>7.6886112445939458E-2</v>
      </c>
      <c r="Q317" s="78">
        <f t="shared" si="26"/>
        <v>5.8625660740028833E-2</v>
      </c>
      <c r="R317" s="78">
        <f t="shared" si="25"/>
        <v>6.9678039404132627E-2</v>
      </c>
      <c r="S317" s="78">
        <f t="shared" si="25"/>
        <v>2.9312830370014416E-2</v>
      </c>
      <c r="T317" s="78">
        <f t="shared" si="25"/>
        <v>4.613166746756367E-2</v>
      </c>
      <c r="U317" s="78">
        <f t="shared" si="25"/>
        <v>0.13310908217203268</v>
      </c>
      <c r="V317" s="78">
        <f t="shared" si="25"/>
        <v>1.2974531475252283E-2</v>
      </c>
      <c r="W317" s="78">
        <f t="shared" si="25"/>
        <v>5.1417587698222009E-2</v>
      </c>
      <c r="X317" s="78">
        <f t="shared" si="25"/>
        <v>0.13695338779432964</v>
      </c>
      <c r="Y317" s="78">
        <f t="shared" si="25"/>
        <v>0.10860163382988948</v>
      </c>
      <c r="Z317" s="78">
        <f t="shared" si="25"/>
        <v>0.14848630466122056</v>
      </c>
      <c r="AA317" s="78">
        <f t="shared" si="25"/>
        <v>0.12782316194137433</v>
      </c>
      <c r="AB317" s="70"/>
    </row>
    <row r="318" spans="1:28" x14ac:dyDescent="0.3">
      <c r="A318" s="116">
        <v>42491</v>
      </c>
      <c r="B318" s="77">
        <f t="shared" si="22"/>
        <v>207800</v>
      </c>
      <c r="C318" s="13">
        <v>15900</v>
      </c>
      <c r="D318" s="4">
        <v>12200</v>
      </c>
      <c r="E318" s="4">
        <v>14200</v>
      </c>
      <c r="F318" s="4">
        <v>6000</v>
      </c>
      <c r="G318" s="4">
        <v>9700</v>
      </c>
      <c r="H318" s="4">
        <v>27700</v>
      </c>
      <c r="I318" s="4">
        <v>2700</v>
      </c>
      <c r="J318" s="4">
        <v>10700</v>
      </c>
      <c r="K318" s="4">
        <v>28600</v>
      </c>
      <c r="L318" s="4">
        <v>22700</v>
      </c>
      <c r="M318" s="4">
        <v>30600</v>
      </c>
      <c r="N318" s="9">
        <v>26800</v>
      </c>
      <c r="O318" s="69"/>
      <c r="P318" s="78">
        <f t="shared" si="26"/>
        <v>7.6515880654475454E-2</v>
      </c>
      <c r="Q318" s="78">
        <f t="shared" si="26"/>
        <v>5.8710298363811357E-2</v>
      </c>
      <c r="R318" s="78">
        <f t="shared" si="25"/>
        <v>6.8334937439846005E-2</v>
      </c>
      <c r="S318" s="78">
        <f t="shared" si="25"/>
        <v>2.8873917228103944E-2</v>
      </c>
      <c r="T318" s="78">
        <f t="shared" si="25"/>
        <v>4.6679499518768049E-2</v>
      </c>
      <c r="U318" s="78">
        <f t="shared" si="25"/>
        <v>0.1333012512030799</v>
      </c>
      <c r="V318" s="78">
        <f t="shared" si="25"/>
        <v>1.2993262752646775E-2</v>
      </c>
      <c r="W318" s="78">
        <f t="shared" si="25"/>
        <v>5.1491819056785369E-2</v>
      </c>
      <c r="X318" s="78">
        <f t="shared" si="25"/>
        <v>0.13763233878729547</v>
      </c>
      <c r="Y318" s="78">
        <f t="shared" si="25"/>
        <v>0.10923965351299326</v>
      </c>
      <c r="Z318" s="78">
        <f t="shared" si="25"/>
        <v>0.14725697786333011</v>
      </c>
      <c r="AA318" s="78">
        <f>N318/$B318</f>
        <v>0.12897016361886429</v>
      </c>
      <c r="AB318" s="70"/>
    </row>
    <row r="319" spans="1:28" x14ac:dyDescent="0.3">
      <c r="A319" s="116">
        <v>42522</v>
      </c>
      <c r="B319" s="77">
        <f t="shared" si="22"/>
        <v>207600</v>
      </c>
      <c r="C319" s="13">
        <v>15800</v>
      </c>
      <c r="D319" s="4">
        <v>12200</v>
      </c>
      <c r="E319" s="4">
        <v>15000</v>
      </c>
      <c r="F319" s="4">
        <v>6100</v>
      </c>
      <c r="G319" s="4">
        <v>9700</v>
      </c>
      <c r="H319" s="4">
        <v>27900</v>
      </c>
      <c r="I319" s="4">
        <v>2700</v>
      </c>
      <c r="J319" s="4">
        <v>10600</v>
      </c>
      <c r="K319" s="4">
        <v>28700</v>
      </c>
      <c r="L319" s="4">
        <v>22600</v>
      </c>
      <c r="M319" s="4">
        <v>30400</v>
      </c>
      <c r="N319" s="9">
        <v>25900</v>
      </c>
      <c r="O319" s="69"/>
      <c r="P319" s="78">
        <f t="shared" si="26"/>
        <v>7.6107899807321772E-2</v>
      </c>
      <c r="Q319" s="78">
        <f t="shared" si="26"/>
        <v>5.8766859344894028E-2</v>
      </c>
      <c r="R319" s="78">
        <f t="shared" si="25"/>
        <v>7.2254335260115612E-2</v>
      </c>
      <c r="S319" s="78">
        <f t="shared" si="25"/>
        <v>2.9383429672447014E-2</v>
      </c>
      <c r="T319" s="78">
        <f t="shared" si="25"/>
        <v>4.6724470134874761E-2</v>
      </c>
      <c r="U319" s="78">
        <f t="shared" si="25"/>
        <v>0.13439306358381503</v>
      </c>
      <c r="V319" s="78">
        <f t="shared" si="25"/>
        <v>1.300578034682081E-2</v>
      </c>
      <c r="W319" s="78">
        <f t="shared" si="25"/>
        <v>5.1059730250481696E-2</v>
      </c>
      <c r="X319" s="78">
        <f t="shared" si="25"/>
        <v>0.1382466281310212</v>
      </c>
      <c r="Y319" s="78">
        <f t="shared" si="25"/>
        <v>0.10886319845857419</v>
      </c>
      <c r="Z319" s="78">
        <f t="shared" si="25"/>
        <v>0.1464354527938343</v>
      </c>
      <c r="AA319" s="78">
        <f t="shared" si="25"/>
        <v>0.12475915221579961</v>
      </c>
    </row>
    <row r="320" spans="1:28" x14ac:dyDescent="0.3">
      <c r="A320" s="116">
        <v>42552</v>
      </c>
      <c r="B320" s="77">
        <f t="shared" si="22"/>
        <v>205900</v>
      </c>
      <c r="C320" s="13">
        <v>15700</v>
      </c>
      <c r="D320" s="4">
        <v>12200</v>
      </c>
      <c r="E320" s="4">
        <v>14700</v>
      </c>
      <c r="F320" s="4">
        <v>6000</v>
      </c>
      <c r="G320" s="4">
        <v>9700</v>
      </c>
      <c r="H320" s="4">
        <v>28000</v>
      </c>
      <c r="I320" s="4">
        <v>2700</v>
      </c>
      <c r="J320" s="4">
        <v>10700</v>
      </c>
      <c r="K320" s="4">
        <v>28800</v>
      </c>
      <c r="L320" s="4">
        <v>22500</v>
      </c>
      <c r="M320" s="4">
        <v>29500</v>
      </c>
      <c r="N320" s="9">
        <v>25400</v>
      </c>
      <c r="O320" s="69"/>
      <c r="P320" s="78">
        <f t="shared" si="26"/>
        <v>7.6250607090820793E-2</v>
      </c>
      <c r="Q320" s="78">
        <f t="shared" si="26"/>
        <v>5.9252064108790678E-2</v>
      </c>
      <c r="R320" s="78">
        <f t="shared" si="25"/>
        <v>7.1393880524526471E-2</v>
      </c>
      <c r="S320" s="78">
        <f t="shared" si="25"/>
        <v>2.9140359397765905E-2</v>
      </c>
      <c r="T320" s="78">
        <f t="shared" si="25"/>
        <v>4.7110247693054878E-2</v>
      </c>
      <c r="U320" s="78">
        <f t="shared" si="25"/>
        <v>0.1359883438562409</v>
      </c>
      <c r="V320" s="78">
        <f t="shared" si="25"/>
        <v>1.3113161728994658E-2</v>
      </c>
      <c r="W320" s="78">
        <f t="shared" si="25"/>
        <v>5.1966974259349201E-2</v>
      </c>
      <c r="X320" s="78">
        <f t="shared" si="25"/>
        <v>0.13987372510927634</v>
      </c>
      <c r="Y320" s="78">
        <f t="shared" si="25"/>
        <v>0.10927634774162215</v>
      </c>
      <c r="Z320" s="78">
        <f t="shared" si="25"/>
        <v>0.14327343370568238</v>
      </c>
      <c r="AA320" s="78">
        <f t="shared" si="25"/>
        <v>0.12336085478387566</v>
      </c>
    </row>
    <row r="321" spans="1:28" x14ac:dyDescent="0.3">
      <c r="A321" s="116">
        <v>42583</v>
      </c>
      <c r="B321" s="84">
        <f t="shared" si="22"/>
        <v>205200</v>
      </c>
      <c r="C321" s="85">
        <v>15700</v>
      </c>
      <c r="D321" s="86">
        <v>12100</v>
      </c>
      <c r="E321" s="86">
        <v>14500</v>
      </c>
      <c r="F321" s="86">
        <v>6100</v>
      </c>
      <c r="G321" s="86">
        <v>9700</v>
      </c>
      <c r="H321" s="86">
        <v>27500</v>
      </c>
      <c r="I321" s="86">
        <v>2700</v>
      </c>
      <c r="J321" s="86">
        <v>10700</v>
      </c>
      <c r="K321" s="86">
        <v>28900</v>
      </c>
      <c r="L321" s="86">
        <v>22400</v>
      </c>
      <c r="M321" s="86">
        <v>29200</v>
      </c>
      <c r="N321" s="84">
        <v>25700</v>
      </c>
      <c r="O321" s="87"/>
      <c r="P321" s="78">
        <f t="shared" si="26"/>
        <v>7.6510721247563349E-2</v>
      </c>
      <c r="Q321" s="81">
        <f t="shared" si="26"/>
        <v>5.8966861598440543E-2</v>
      </c>
      <c r="R321" s="81">
        <f t="shared" si="25"/>
        <v>7.066276803118908E-2</v>
      </c>
      <c r="S321" s="81">
        <f t="shared" si="25"/>
        <v>2.9727095516569199E-2</v>
      </c>
      <c r="T321" s="81">
        <f t="shared" si="25"/>
        <v>4.7270955165692005E-2</v>
      </c>
      <c r="U321" s="81">
        <f t="shared" si="25"/>
        <v>0.13401559454191034</v>
      </c>
      <c r="V321" s="81">
        <f t="shared" si="25"/>
        <v>1.3157894736842105E-2</v>
      </c>
      <c r="W321" s="81">
        <f t="shared" si="25"/>
        <v>5.2144249512670562E-2</v>
      </c>
      <c r="X321" s="81">
        <f t="shared" si="25"/>
        <v>0.14083820662768032</v>
      </c>
      <c r="Y321" s="81">
        <f t="shared" si="25"/>
        <v>0.10916179337231968</v>
      </c>
      <c r="Z321" s="81">
        <f t="shared" si="25"/>
        <v>0.14230019493177387</v>
      </c>
      <c r="AA321" s="81">
        <f t="shared" si="25"/>
        <v>0.12524366471734893</v>
      </c>
    </row>
    <row r="322" spans="1:28" x14ac:dyDescent="0.3">
      <c r="A322" s="116">
        <v>42614</v>
      </c>
      <c r="B322" s="84">
        <f t="shared" si="22"/>
        <v>205600</v>
      </c>
      <c r="C322" s="80">
        <v>15600</v>
      </c>
      <c r="D322" s="79">
        <v>12200</v>
      </c>
      <c r="E322" s="79">
        <v>14400</v>
      </c>
      <c r="F322" s="79">
        <v>6000</v>
      </c>
      <c r="G322" s="79">
        <v>9700</v>
      </c>
      <c r="H322" s="79">
        <v>27700</v>
      </c>
      <c r="I322" s="79">
        <v>2700</v>
      </c>
      <c r="J322" s="79">
        <v>10600</v>
      </c>
      <c r="K322" s="79">
        <v>28800</v>
      </c>
      <c r="L322" s="79">
        <v>22100</v>
      </c>
      <c r="M322" s="79">
        <f>7400+1200+21100</f>
        <v>29700</v>
      </c>
      <c r="N322" s="77">
        <v>26100</v>
      </c>
      <c r="O322" s="69"/>
      <c r="P322" s="78">
        <f t="shared" si="26"/>
        <v>7.5875486381322951E-2</v>
      </c>
      <c r="Q322" s="81">
        <f t="shared" si="26"/>
        <v>5.9338521400778207E-2</v>
      </c>
      <c r="R322" s="81">
        <f t="shared" si="25"/>
        <v>7.0038910505836577E-2</v>
      </c>
      <c r="S322" s="81">
        <f t="shared" si="25"/>
        <v>2.9182879377431907E-2</v>
      </c>
      <c r="T322" s="81">
        <f t="shared" si="25"/>
        <v>4.7178988326848248E-2</v>
      </c>
      <c r="U322" s="81">
        <f t="shared" si="25"/>
        <v>0.13472762645914396</v>
      </c>
      <c r="V322" s="81">
        <f t="shared" si="25"/>
        <v>1.3132295719844358E-2</v>
      </c>
      <c r="W322" s="81">
        <f t="shared" si="25"/>
        <v>5.1556420233463032E-2</v>
      </c>
      <c r="X322" s="81">
        <f t="shared" si="25"/>
        <v>0.14007782101167315</v>
      </c>
      <c r="Y322" s="81">
        <f t="shared" si="25"/>
        <v>0.10749027237354086</v>
      </c>
      <c r="Z322" s="81">
        <f t="shared" si="25"/>
        <v>0.14445525291828792</v>
      </c>
      <c r="AA322" s="81">
        <f t="shared" si="25"/>
        <v>0.12694552529182879</v>
      </c>
    </row>
    <row r="323" spans="1:28" x14ac:dyDescent="0.3">
      <c r="A323" s="116">
        <v>42644</v>
      </c>
      <c r="B323" s="84">
        <f t="shared" ref="B323:B325" si="27">SUM(C323:N323)</f>
        <v>205700</v>
      </c>
      <c r="C323" s="80">
        <v>15500</v>
      </c>
      <c r="D323" s="79">
        <v>12000</v>
      </c>
      <c r="E323" s="79">
        <v>14600</v>
      </c>
      <c r="F323" s="79">
        <v>6000</v>
      </c>
      <c r="G323" s="79">
        <v>9700</v>
      </c>
      <c r="H323" s="79">
        <v>27400</v>
      </c>
      <c r="I323" s="79">
        <v>2700</v>
      </c>
      <c r="J323" s="79">
        <v>10600</v>
      </c>
      <c r="K323" s="79">
        <v>28900</v>
      </c>
      <c r="L323" s="79">
        <v>22100</v>
      </c>
      <c r="M323" s="79">
        <f>7500+20900+(30200-28900)</f>
        <v>29700</v>
      </c>
      <c r="N323" s="77">
        <v>26500</v>
      </c>
      <c r="P323" s="78">
        <f t="shared" si="26"/>
        <v>7.5352455031599416E-2</v>
      </c>
      <c r="Q323" s="81">
        <f t="shared" si="26"/>
        <v>5.8337384540593097E-2</v>
      </c>
      <c r="R323" s="81">
        <f t="shared" si="25"/>
        <v>7.0977151191054938E-2</v>
      </c>
      <c r="S323" s="81">
        <f t="shared" si="25"/>
        <v>2.9168692270296549E-2</v>
      </c>
      <c r="T323" s="81">
        <f t="shared" si="25"/>
        <v>4.7156052503646087E-2</v>
      </c>
      <c r="U323" s="81">
        <f t="shared" si="25"/>
        <v>0.13320369470102089</v>
      </c>
      <c r="V323" s="81">
        <f t="shared" si="25"/>
        <v>1.3125911521633447E-2</v>
      </c>
      <c r="W323" s="81">
        <f t="shared" si="25"/>
        <v>5.1531356344190565E-2</v>
      </c>
      <c r="X323" s="81">
        <f t="shared" si="25"/>
        <v>0.14049586776859505</v>
      </c>
      <c r="Y323" s="81">
        <f t="shared" si="25"/>
        <v>0.10743801652892562</v>
      </c>
      <c r="Z323" s="81">
        <f>M323/$B323</f>
        <v>0.14438502673796791</v>
      </c>
      <c r="AA323" s="81">
        <f t="shared" si="25"/>
        <v>0.12882839086047643</v>
      </c>
    </row>
    <row r="324" spans="1:28" x14ac:dyDescent="0.3">
      <c r="A324" s="116">
        <v>42675</v>
      </c>
      <c r="B324" s="84">
        <f t="shared" si="27"/>
        <v>205400</v>
      </c>
      <c r="C324" s="80">
        <v>15200</v>
      </c>
      <c r="D324" s="79">
        <v>12100</v>
      </c>
      <c r="E324" s="79">
        <v>14400</v>
      </c>
      <c r="F324" s="79">
        <v>6000</v>
      </c>
      <c r="G324" s="79">
        <v>9600</v>
      </c>
      <c r="H324" s="79">
        <v>27800</v>
      </c>
      <c r="I324" s="79">
        <v>2700</v>
      </c>
      <c r="J324" s="79">
        <v>10700</v>
      </c>
      <c r="K324" s="79">
        <v>28900</v>
      </c>
      <c r="L324" s="79">
        <v>22100</v>
      </c>
      <c r="M324" s="79">
        <f>7400+20600+(30100-28900)</f>
        <v>29200</v>
      </c>
      <c r="N324" s="77">
        <v>26700</v>
      </c>
      <c r="P324" s="78">
        <f t="shared" si="26"/>
        <v>7.4001947419668937E-2</v>
      </c>
      <c r="Q324" s="81">
        <f t="shared" si="26"/>
        <v>5.8909444985394355E-2</v>
      </c>
      <c r="R324" s="81">
        <f t="shared" si="25"/>
        <v>7.010710808179163E-2</v>
      </c>
      <c r="S324" s="81">
        <f t="shared" si="25"/>
        <v>2.9211295034079845E-2</v>
      </c>
      <c r="T324" s="81">
        <f t="shared" si="25"/>
        <v>4.6738072054527749E-2</v>
      </c>
      <c r="U324" s="81">
        <f t="shared" si="25"/>
        <v>0.13534566699123662</v>
      </c>
      <c r="V324" s="81">
        <f t="shared" si="25"/>
        <v>1.3145082765335931E-2</v>
      </c>
      <c r="W324" s="81">
        <f t="shared" si="25"/>
        <v>5.2093476144109058E-2</v>
      </c>
      <c r="X324" s="81">
        <f t="shared" si="25"/>
        <v>0.14070107108081792</v>
      </c>
      <c r="Y324" s="81">
        <f t="shared" si="25"/>
        <v>0.10759493670886076</v>
      </c>
      <c r="Z324" s="81">
        <f>M324/$B324</f>
        <v>0.14216163583252192</v>
      </c>
      <c r="AA324" s="81">
        <f t="shared" si="25"/>
        <v>0.1299902629016553</v>
      </c>
    </row>
    <row r="325" spans="1:28" x14ac:dyDescent="0.3">
      <c r="A325" s="116">
        <v>42705</v>
      </c>
      <c r="B325" s="84">
        <f t="shared" si="27"/>
        <v>199300</v>
      </c>
      <c r="C325" s="80">
        <v>13600</v>
      </c>
      <c r="D325" s="79">
        <v>9500</v>
      </c>
      <c r="E325" s="79">
        <v>14800</v>
      </c>
      <c r="F325" s="79">
        <v>5200</v>
      </c>
      <c r="G325" s="79">
        <v>9100</v>
      </c>
      <c r="H325" s="79">
        <v>27900</v>
      </c>
      <c r="I325" s="79">
        <v>2500</v>
      </c>
      <c r="J325" s="79">
        <v>10600</v>
      </c>
      <c r="K325" s="79">
        <v>29100</v>
      </c>
      <c r="L325" s="79">
        <v>21700</v>
      </c>
      <c r="M325" s="79">
        <f>7200+(30400-29100)+20100</f>
        <v>28600</v>
      </c>
      <c r="N325" s="77">
        <v>26700</v>
      </c>
      <c r="P325" s="78">
        <f t="shared" si="26"/>
        <v>6.8238835925740093E-2</v>
      </c>
      <c r="Q325" s="81">
        <f t="shared" si="26"/>
        <v>4.7666833918715505E-2</v>
      </c>
      <c r="R325" s="81">
        <f t="shared" si="25"/>
        <v>7.4259909683893621E-2</v>
      </c>
      <c r="S325" s="81">
        <f t="shared" si="25"/>
        <v>2.6091319618665329E-2</v>
      </c>
      <c r="T325" s="81">
        <f t="shared" si="25"/>
        <v>4.5659809332664322E-2</v>
      </c>
      <c r="U325" s="81">
        <f t="shared" si="25"/>
        <v>0.13998996487706974</v>
      </c>
      <c r="V325" s="81">
        <f t="shared" si="25"/>
        <v>1.2543903662819869E-2</v>
      </c>
      <c r="W325" s="81">
        <f t="shared" si="25"/>
        <v>5.3186151530356246E-2</v>
      </c>
      <c r="X325" s="81">
        <f t="shared" si="25"/>
        <v>0.14601103863522327</v>
      </c>
      <c r="Y325" s="81">
        <f t="shared" si="25"/>
        <v>0.10888108379327646</v>
      </c>
      <c r="Z325" s="81">
        <f>M325/$B325</f>
        <v>0.1435022579026593</v>
      </c>
      <c r="AA325" s="81">
        <f t="shared" si="25"/>
        <v>0.13396889111891622</v>
      </c>
    </row>
    <row r="326" spans="1:28" x14ac:dyDescent="0.3">
      <c r="A326" s="116">
        <v>42736</v>
      </c>
      <c r="B326" s="84">
        <v>196400</v>
      </c>
      <c r="C326" s="13">
        <v>13700</v>
      </c>
      <c r="D326" s="4">
        <v>9600</v>
      </c>
      <c r="E326" s="4">
        <v>14800</v>
      </c>
      <c r="F326" s="4">
        <v>5000</v>
      </c>
      <c r="G326" s="4">
        <v>9000</v>
      </c>
      <c r="H326" s="4">
        <v>27400</v>
      </c>
      <c r="I326" s="4">
        <v>2500</v>
      </c>
      <c r="J326" s="4">
        <v>10500</v>
      </c>
      <c r="K326" s="4">
        <v>28900</v>
      </c>
      <c r="L326" s="4">
        <v>21500</v>
      </c>
      <c r="M326" s="4">
        <v>27600</v>
      </c>
      <c r="N326" s="9">
        <v>25900</v>
      </c>
      <c r="O326" s="69"/>
      <c r="P326" s="78">
        <v>6.9755600814663948E-2</v>
      </c>
      <c r="Q326" s="78">
        <v>4.8879837067209775E-2</v>
      </c>
      <c r="R326" s="78">
        <v>7.5356415478615074E-2</v>
      </c>
      <c r="S326" s="78">
        <v>2.5458248472505093E-2</v>
      </c>
      <c r="T326" s="78">
        <v>4.5824847250509164E-2</v>
      </c>
      <c r="U326" s="78">
        <v>0.1395112016293279</v>
      </c>
      <c r="V326" s="78">
        <v>1.2729124236252547E-2</v>
      </c>
      <c r="W326" s="78">
        <v>5.3462321792260695E-2</v>
      </c>
      <c r="X326" s="78">
        <v>0.14714867617107943</v>
      </c>
      <c r="Y326" s="78">
        <v>0.1094704684317719</v>
      </c>
      <c r="Z326" s="78">
        <v>0.14052953156822812</v>
      </c>
      <c r="AA326" s="78">
        <v>0.13187372708757639</v>
      </c>
      <c r="AB326" s="70"/>
    </row>
    <row r="327" spans="1:28" x14ac:dyDescent="0.3">
      <c r="A327" s="116">
        <v>42767</v>
      </c>
      <c r="B327" s="84">
        <v>198600</v>
      </c>
      <c r="C327" s="13">
        <v>13800</v>
      </c>
      <c r="D327" s="4">
        <v>9900</v>
      </c>
      <c r="E327" s="4">
        <v>14900</v>
      </c>
      <c r="F327" s="4">
        <v>5000</v>
      </c>
      <c r="G327" s="4">
        <v>9000</v>
      </c>
      <c r="H327" s="4">
        <v>27500</v>
      </c>
      <c r="I327" s="4">
        <v>2500</v>
      </c>
      <c r="J327" s="4">
        <v>10500</v>
      </c>
      <c r="K327" s="4">
        <v>28900</v>
      </c>
      <c r="L327" s="4">
        <v>21800</v>
      </c>
      <c r="M327" s="4">
        <v>28100</v>
      </c>
      <c r="N327" s="9">
        <v>26800</v>
      </c>
      <c r="O327" s="69"/>
      <c r="P327" s="78">
        <v>6.9486404833836862E-2</v>
      </c>
      <c r="Q327" s="78">
        <v>4.9848942598187312E-2</v>
      </c>
      <c r="R327" s="78">
        <v>7.5025176233635443E-2</v>
      </c>
      <c r="S327" s="78">
        <v>2.5176233635448138E-2</v>
      </c>
      <c r="T327" s="78">
        <v>4.5317220543806644E-2</v>
      </c>
      <c r="U327" s="78">
        <v>0.13846928499496475</v>
      </c>
      <c r="V327" s="78">
        <v>1.2588116817724069E-2</v>
      </c>
      <c r="W327" s="78">
        <v>5.2870090634441085E-2</v>
      </c>
      <c r="X327" s="78">
        <v>0.14551863041289023</v>
      </c>
      <c r="Y327" s="78">
        <v>0.10976837865055387</v>
      </c>
      <c r="Z327" s="78">
        <v>0.14149043303121853</v>
      </c>
      <c r="AA327" s="78">
        <v>0.13494461228600202</v>
      </c>
      <c r="AB327" s="70"/>
    </row>
    <row r="328" spans="1:28" x14ac:dyDescent="0.3">
      <c r="A328" s="117">
        <v>42795</v>
      </c>
      <c r="B328" s="84">
        <f t="shared" ref="B328:B334" si="28">SUM(C328:N328)</f>
        <v>198500</v>
      </c>
      <c r="C328" s="13">
        <v>13900</v>
      </c>
      <c r="D328" s="4">
        <v>9900</v>
      </c>
      <c r="E328" s="4">
        <v>14800</v>
      </c>
      <c r="F328" s="4">
        <v>4900</v>
      </c>
      <c r="G328" s="4">
        <v>9000</v>
      </c>
      <c r="H328" s="4">
        <v>27500</v>
      </c>
      <c r="I328" s="4">
        <v>2500</v>
      </c>
      <c r="J328" s="4">
        <v>10400</v>
      </c>
      <c r="K328" s="4">
        <v>28900</v>
      </c>
      <c r="L328" s="4">
        <v>22100</v>
      </c>
      <c r="M328" s="4">
        <f>7200+(30200-28900)+19500</f>
        <v>28000</v>
      </c>
      <c r="N328" s="9">
        <v>26600</v>
      </c>
      <c r="O328" s="69"/>
      <c r="P328" s="78">
        <v>6.9989929506545825E-2</v>
      </c>
      <c r="Q328" s="78">
        <v>4.9848942598187312E-2</v>
      </c>
      <c r="R328" s="78">
        <v>7.452165156092648E-2</v>
      </c>
      <c r="S328" s="78">
        <v>2.4672708962739175E-2</v>
      </c>
      <c r="T328" s="78">
        <v>4.5317220543806644E-2</v>
      </c>
      <c r="U328" s="78">
        <v>0.13846928499496475</v>
      </c>
      <c r="V328" s="78">
        <v>1.2588116817724069E-2</v>
      </c>
      <c r="W328" s="78">
        <v>5.2366565961732128E-2</v>
      </c>
      <c r="X328" s="78">
        <v>0.14551863041289023</v>
      </c>
      <c r="Y328" s="78">
        <v>0.11127895266868076</v>
      </c>
      <c r="Z328" s="78">
        <v>0.14149043303121853</v>
      </c>
      <c r="AA328" s="78">
        <v>0.13393756294058409</v>
      </c>
      <c r="AB328" s="70"/>
    </row>
    <row r="329" spans="1:28" x14ac:dyDescent="0.3">
      <c r="A329" s="116">
        <v>42826</v>
      </c>
      <c r="B329" s="84">
        <f t="shared" si="28"/>
        <v>200000</v>
      </c>
      <c r="C329" s="13">
        <v>13800</v>
      </c>
      <c r="D329" s="4">
        <v>9800</v>
      </c>
      <c r="E329" s="4">
        <v>15000</v>
      </c>
      <c r="F329" s="4">
        <v>4900</v>
      </c>
      <c r="G329" s="4">
        <v>9000</v>
      </c>
      <c r="H329" s="4">
        <v>28000</v>
      </c>
      <c r="I329" s="4">
        <v>2500</v>
      </c>
      <c r="J329" s="4">
        <v>10400</v>
      </c>
      <c r="K329" s="4">
        <v>29000</v>
      </c>
      <c r="L329" s="4">
        <v>22500</v>
      </c>
      <c r="M329" s="4">
        <f>(30300-29000)+7200+20000</f>
        <v>28500</v>
      </c>
      <c r="N329" s="9">
        <v>26600</v>
      </c>
      <c r="O329" s="69"/>
      <c r="P329" s="78">
        <f t="shared" ref="P329:P347" si="29">C329/$B329</f>
        <v>6.9000000000000006E-2</v>
      </c>
      <c r="Q329" s="78">
        <f t="shared" ref="Q329:Q347" si="30">D329/$B329</f>
        <v>4.9000000000000002E-2</v>
      </c>
      <c r="R329" s="78">
        <f t="shared" si="26"/>
        <v>7.4999999999999997E-2</v>
      </c>
      <c r="S329" s="78">
        <f t="shared" si="26"/>
        <v>2.4500000000000001E-2</v>
      </c>
      <c r="T329" s="78">
        <f t="shared" si="26"/>
        <v>4.4999999999999998E-2</v>
      </c>
      <c r="U329" s="78">
        <f t="shared" si="26"/>
        <v>0.14000000000000001</v>
      </c>
      <c r="V329" s="78">
        <f t="shared" si="26"/>
        <v>1.2500000000000001E-2</v>
      </c>
      <c r="W329" s="78">
        <f t="shared" ref="W329:W347" si="31">J329/$B329</f>
        <v>5.1999999999999998E-2</v>
      </c>
      <c r="X329" s="78">
        <f t="shared" si="26"/>
        <v>0.14499999999999999</v>
      </c>
      <c r="Y329" s="78">
        <f t="shared" si="26"/>
        <v>0.1125</v>
      </c>
      <c r="Z329" s="78">
        <f t="shared" si="26"/>
        <v>0.14249999999999999</v>
      </c>
      <c r="AA329" s="78">
        <f t="shared" ref="AA329" si="32">N329/$B329</f>
        <v>0.13300000000000001</v>
      </c>
      <c r="AB329" s="70"/>
    </row>
    <row r="330" spans="1:28" x14ac:dyDescent="0.3">
      <c r="A330" s="117">
        <v>42856</v>
      </c>
      <c r="B330" s="84">
        <f t="shared" si="28"/>
        <v>200900</v>
      </c>
      <c r="C330" s="13">
        <v>13900</v>
      </c>
      <c r="D330" s="4">
        <v>9800</v>
      </c>
      <c r="E330" s="4">
        <v>15300</v>
      </c>
      <c r="F330" s="4">
        <v>4900</v>
      </c>
      <c r="G330" s="4">
        <v>9000</v>
      </c>
      <c r="H330" s="4">
        <v>28000</v>
      </c>
      <c r="I330" s="4">
        <v>2500</v>
      </c>
      <c r="J330" s="4">
        <v>10400</v>
      </c>
      <c r="K330" s="4">
        <v>29100</v>
      </c>
      <c r="L330" s="4">
        <v>22700</v>
      </c>
      <c r="M330" s="4">
        <f>7200+(30300-29100)+20000</f>
        <v>28400</v>
      </c>
      <c r="N330" s="9">
        <v>26900</v>
      </c>
      <c r="O330" s="69"/>
      <c r="P330" s="78">
        <f t="shared" si="29"/>
        <v>6.9188651070184168E-2</v>
      </c>
      <c r="Q330" s="78">
        <f t="shared" si="30"/>
        <v>4.878048780487805E-2</v>
      </c>
      <c r="R330" s="78">
        <f t="shared" si="26"/>
        <v>7.6157292185166744E-2</v>
      </c>
      <c r="S330" s="78">
        <f t="shared" si="26"/>
        <v>2.4390243902439025E-2</v>
      </c>
      <c r="T330" s="78">
        <f t="shared" si="26"/>
        <v>4.479840716774515E-2</v>
      </c>
      <c r="U330" s="78">
        <f t="shared" si="26"/>
        <v>0.13937282229965156</v>
      </c>
      <c r="V330" s="78">
        <f t="shared" si="26"/>
        <v>1.2444001991040319E-2</v>
      </c>
      <c r="W330" s="78">
        <f t="shared" si="31"/>
        <v>5.1767048282727726E-2</v>
      </c>
      <c r="X330" s="78">
        <f t="shared" si="26"/>
        <v>0.1448481831757093</v>
      </c>
      <c r="Y330" s="78">
        <f t="shared" si="26"/>
        <v>0.11299153807864609</v>
      </c>
      <c r="Z330" s="78">
        <f t="shared" si="26"/>
        <v>0.14136386261821801</v>
      </c>
      <c r="AA330" s="78">
        <f>N330/$B330</f>
        <v>0.13389746142359382</v>
      </c>
      <c r="AB330" s="70"/>
    </row>
    <row r="331" spans="1:28" x14ac:dyDescent="0.3">
      <c r="A331" s="116">
        <v>42887</v>
      </c>
      <c r="B331" s="84">
        <f t="shared" si="28"/>
        <v>200100</v>
      </c>
      <c r="C331" s="13">
        <v>13700</v>
      </c>
      <c r="D331" s="4">
        <v>9900</v>
      </c>
      <c r="E331" s="4">
        <v>15500</v>
      </c>
      <c r="F331" s="4">
        <v>4900</v>
      </c>
      <c r="G331" s="4">
        <v>9000</v>
      </c>
      <c r="H331" s="4">
        <v>27800</v>
      </c>
      <c r="I331" s="4">
        <v>2600</v>
      </c>
      <c r="J331" s="4">
        <v>10400</v>
      </c>
      <c r="K331" s="4">
        <v>29100</v>
      </c>
      <c r="L331" s="4">
        <v>22800</v>
      </c>
      <c r="M331" s="4">
        <f>7200+(30300-29100)+20000</f>
        <v>28400</v>
      </c>
      <c r="N331" s="9">
        <v>26000</v>
      </c>
      <c r="O331" s="69"/>
      <c r="P331" s="78">
        <f t="shared" si="29"/>
        <v>6.8465767116441784E-2</v>
      </c>
      <c r="Q331" s="78">
        <f t="shared" si="30"/>
        <v>4.9475262368815595E-2</v>
      </c>
      <c r="R331" s="78">
        <f t="shared" si="26"/>
        <v>7.7461269365317345E-2</v>
      </c>
      <c r="S331" s="78">
        <f t="shared" si="26"/>
        <v>2.4487756121939031E-2</v>
      </c>
      <c r="T331" s="78">
        <f t="shared" si="26"/>
        <v>4.4977511244377814E-2</v>
      </c>
      <c r="U331" s="78">
        <f t="shared" si="26"/>
        <v>0.13893053473263367</v>
      </c>
      <c r="V331" s="78">
        <f t="shared" si="26"/>
        <v>1.2993503248375811E-2</v>
      </c>
      <c r="W331" s="78">
        <f t="shared" si="31"/>
        <v>5.1974012993503245E-2</v>
      </c>
      <c r="X331" s="78">
        <f t="shared" si="26"/>
        <v>0.14542728635682159</v>
      </c>
      <c r="Y331" s="78">
        <f t="shared" si="26"/>
        <v>0.11394302848575712</v>
      </c>
      <c r="Z331" s="78">
        <f t="shared" si="26"/>
        <v>0.14192903548225888</v>
      </c>
      <c r="AA331" s="78">
        <f t="shared" ref="AA331:AA347" si="33">N331/$B331</f>
        <v>0.12993503248375812</v>
      </c>
    </row>
    <row r="332" spans="1:28" x14ac:dyDescent="0.3">
      <c r="A332" s="117">
        <v>42917</v>
      </c>
      <c r="B332" s="84">
        <f t="shared" si="28"/>
        <v>198400</v>
      </c>
      <c r="C332" s="13">
        <v>13500</v>
      </c>
      <c r="D332" s="4">
        <v>9700</v>
      </c>
      <c r="E332" s="4">
        <v>15800</v>
      </c>
      <c r="F332" s="4">
        <v>4800</v>
      </c>
      <c r="G332" s="4">
        <v>9100</v>
      </c>
      <c r="H332" s="4">
        <v>27800</v>
      </c>
      <c r="I332" s="4">
        <v>2500</v>
      </c>
      <c r="J332" s="4">
        <v>10400</v>
      </c>
      <c r="K332" s="4">
        <v>29100</v>
      </c>
      <c r="L332" s="4">
        <v>22600</v>
      </c>
      <c r="M332" s="4">
        <v>27600</v>
      </c>
      <c r="N332" s="9">
        <v>25500</v>
      </c>
      <c r="O332" s="69"/>
      <c r="P332" s="78">
        <f t="shared" si="29"/>
        <v>6.8044354838709672E-2</v>
      </c>
      <c r="Q332" s="78">
        <f t="shared" si="30"/>
        <v>4.8891129032258063E-2</v>
      </c>
      <c r="R332" s="78">
        <f t="shared" ref="R332:R347" si="34">E332/$B332</f>
        <v>7.9637096774193547E-2</v>
      </c>
      <c r="S332" s="78">
        <f t="shared" ref="S332:S347" si="35">F332/$B332</f>
        <v>2.4193548387096774E-2</v>
      </c>
      <c r="T332" s="78">
        <f t="shared" ref="T332:T347" si="36">G332/$B332</f>
        <v>4.5866935483870969E-2</v>
      </c>
      <c r="U332" s="78">
        <f t="shared" ref="U332:U347" si="37">H332/$B332</f>
        <v>0.14012096774193547</v>
      </c>
      <c r="V332" s="78">
        <f t="shared" ref="V332:V347" si="38">I332/$B332</f>
        <v>1.2600806451612902E-2</v>
      </c>
      <c r="W332" s="78">
        <f t="shared" si="31"/>
        <v>5.2419354838709679E-2</v>
      </c>
      <c r="X332" s="78">
        <f t="shared" ref="X332:X347" si="39">K332/$B332</f>
        <v>0.14667338709677419</v>
      </c>
      <c r="Y332" s="78">
        <f t="shared" ref="Y332:Y347" si="40">L332/$B332</f>
        <v>0.11391129032258064</v>
      </c>
      <c r="Z332" s="78">
        <f t="shared" ref="Z332:Z334" si="41">M332/$B332</f>
        <v>0.13911290322580644</v>
      </c>
      <c r="AA332" s="78">
        <f t="shared" si="33"/>
        <v>0.12852822580645162</v>
      </c>
    </row>
    <row r="333" spans="1:28" x14ac:dyDescent="0.3">
      <c r="A333" s="116">
        <v>42948</v>
      </c>
      <c r="B333" s="84">
        <f t="shared" si="28"/>
        <v>198900</v>
      </c>
      <c r="C333" s="85">
        <v>13500</v>
      </c>
      <c r="D333" s="86">
        <v>9700</v>
      </c>
      <c r="E333" s="86">
        <v>15700</v>
      </c>
      <c r="F333" s="86">
        <v>4800</v>
      </c>
      <c r="G333" s="86">
        <v>9100</v>
      </c>
      <c r="H333" s="86">
        <v>27500</v>
      </c>
      <c r="I333" s="86">
        <v>2500</v>
      </c>
      <c r="J333" s="86">
        <v>10400</v>
      </c>
      <c r="K333" s="86">
        <v>29100</v>
      </c>
      <c r="L333" s="86">
        <v>22500</v>
      </c>
      <c r="M333" s="86">
        <v>28400</v>
      </c>
      <c r="N333" s="84">
        <v>25700</v>
      </c>
      <c r="O333" s="87"/>
      <c r="P333" s="78">
        <f t="shared" si="29"/>
        <v>6.7873303167420809E-2</v>
      </c>
      <c r="Q333" s="81">
        <f t="shared" si="30"/>
        <v>4.8768225238813474E-2</v>
      </c>
      <c r="R333" s="81">
        <f t="shared" si="34"/>
        <v>7.8934137757667167E-2</v>
      </c>
      <c r="S333" s="81">
        <f t="shared" si="35"/>
        <v>2.4132730015082957E-2</v>
      </c>
      <c r="T333" s="81">
        <f t="shared" si="36"/>
        <v>4.5751633986928102E-2</v>
      </c>
      <c r="U333" s="81">
        <f t="shared" si="37"/>
        <v>0.13826043237807945</v>
      </c>
      <c r="V333" s="81">
        <f t="shared" si="38"/>
        <v>1.256913021618904E-2</v>
      </c>
      <c r="W333" s="81">
        <f t="shared" si="31"/>
        <v>5.2287581699346407E-2</v>
      </c>
      <c r="X333" s="81">
        <f t="shared" si="39"/>
        <v>0.14630467571644043</v>
      </c>
      <c r="Y333" s="81">
        <f t="shared" si="40"/>
        <v>0.11312217194570136</v>
      </c>
      <c r="Z333" s="81">
        <f t="shared" si="41"/>
        <v>0.14278531925590748</v>
      </c>
      <c r="AA333" s="81">
        <f t="shared" si="33"/>
        <v>0.12921065862242334</v>
      </c>
    </row>
    <row r="334" spans="1:28" x14ac:dyDescent="0.3">
      <c r="A334" s="117">
        <v>42979</v>
      </c>
      <c r="B334" s="84">
        <f t="shared" si="28"/>
        <v>199000</v>
      </c>
      <c r="C334" s="80">
        <v>13500</v>
      </c>
      <c r="D334" s="79">
        <v>9600</v>
      </c>
      <c r="E334" s="79">
        <v>15600</v>
      </c>
      <c r="F334" s="79">
        <v>4800</v>
      </c>
      <c r="G334" s="79">
        <v>9100</v>
      </c>
      <c r="H334" s="79">
        <v>27700</v>
      </c>
      <c r="I334" s="79">
        <v>2500</v>
      </c>
      <c r="J334" s="79">
        <v>10400</v>
      </c>
      <c r="K334" s="79">
        <v>29000</v>
      </c>
      <c r="L334" s="79">
        <v>22300</v>
      </c>
      <c r="M334" s="79">
        <v>28400</v>
      </c>
      <c r="N334" s="77">
        <v>26100</v>
      </c>
      <c r="O334" s="69"/>
      <c r="P334" s="78">
        <f t="shared" si="29"/>
        <v>6.78391959798995E-2</v>
      </c>
      <c r="Q334" s="81">
        <f t="shared" si="30"/>
        <v>4.8241206030150752E-2</v>
      </c>
      <c r="R334" s="81">
        <f t="shared" si="34"/>
        <v>7.8391959798994978E-2</v>
      </c>
      <c r="S334" s="81">
        <f t="shared" si="35"/>
        <v>2.4120603015075376E-2</v>
      </c>
      <c r="T334" s="81">
        <f t="shared" si="36"/>
        <v>4.5728643216080403E-2</v>
      </c>
      <c r="U334" s="81">
        <f t="shared" si="37"/>
        <v>0.13919597989949747</v>
      </c>
      <c r="V334" s="81">
        <f t="shared" si="38"/>
        <v>1.2562814070351759E-2</v>
      </c>
      <c r="W334" s="81">
        <f t="shared" si="31"/>
        <v>5.2261306532663317E-2</v>
      </c>
      <c r="X334" s="81">
        <f t="shared" si="39"/>
        <v>0.14572864321608039</v>
      </c>
      <c r="Y334" s="81">
        <f t="shared" si="40"/>
        <v>0.11206030150753769</v>
      </c>
      <c r="Z334" s="81">
        <f t="shared" si="41"/>
        <v>0.14271356783919598</v>
      </c>
      <c r="AA334" s="81">
        <f t="shared" si="33"/>
        <v>0.13115577889447236</v>
      </c>
    </row>
    <row r="335" spans="1:28" x14ac:dyDescent="0.3">
      <c r="A335" s="116">
        <v>43009</v>
      </c>
      <c r="B335" s="84">
        <v>199600</v>
      </c>
      <c r="C335" s="80">
        <v>13300</v>
      </c>
      <c r="D335" s="79">
        <v>9400</v>
      </c>
      <c r="E335" s="79">
        <v>15800</v>
      </c>
      <c r="F335" s="79">
        <v>4800</v>
      </c>
      <c r="G335" s="79">
        <v>9200</v>
      </c>
      <c r="H335" s="79">
        <v>27400</v>
      </c>
      <c r="I335" s="79">
        <v>2500</v>
      </c>
      <c r="J335" s="79">
        <v>10400</v>
      </c>
      <c r="K335" s="79">
        <v>29200</v>
      </c>
      <c r="L335" s="79">
        <v>22200</v>
      </c>
      <c r="M335" s="79">
        <v>28600</v>
      </c>
      <c r="N335" s="77">
        <v>26600</v>
      </c>
      <c r="P335" s="78">
        <f t="shared" si="29"/>
        <v>6.6633266533066129E-2</v>
      </c>
      <c r="Q335" s="81">
        <f t="shared" si="30"/>
        <v>4.7094188376753505E-2</v>
      </c>
      <c r="R335" s="81">
        <f t="shared" si="34"/>
        <v>7.9158316633266529E-2</v>
      </c>
      <c r="S335" s="81">
        <f t="shared" si="35"/>
        <v>2.4048096192384769E-2</v>
      </c>
      <c r="T335" s="81">
        <f t="shared" si="36"/>
        <v>4.6092184368737472E-2</v>
      </c>
      <c r="U335" s="81">
        <f t="shared" si="37"/>
        <v>0.13727454909819639</v>
      </c>
      <c r="V335" s="81">
        <f t="shared" si="38"/>
        <v>1.2525050100200401E-2</v>
      </c>
      <c r="W335" s="81">
        <f t="shared" si="31"/>
        <v>5.2104208416833664E-2</v>
      </c>
      <c r="X335" s="81">
        <f t="shared" si="39"/>
        <v>0.14629258517034069</v>
      </c>
      <c r="Y335" s="81">
        <f t="shared" si="40"/>
        <v>0.11122244488977956</v>
      </c>
      <c r="Z335" s="81">
        <f t="shared" ref="Z335:Z347" si="42">M335/$B335</f>
        <v>0.14328657314629259</v>
      </c>
      <c r="AA335" s="81">
        <f t="shared" si="33"/>
        <v>0.13326653306613226</v>
      </c>
    </row>
    <row r="336" spans="1:28" x14ac:dyDescent="0.3">
      <c r="A336" s="117">
        <v>43040</v>
      </c>
      <c r="B336" s="84">
        <v>200600</v>
      </c>
      <c r="C336" s="80">
        <v>13700</v>
      </c>
      <c r="D336" s="79">
        <v>9300</v>
      </c>
      <c r="E336" s="79">
        <v>15800</v>
      </c>
      <c r="F336" s="79">
        <v>4800</v>
      </c>
      <c r="G336" s="79">
        <v>9100</v>
      </c>
      <c r="H336" s="79">
        <v>27700</v>
      </c>
      <c r="I336" s="79">
        <v>2600</v>
      </c>
      <c r="J336" s="79">
        <v>10400</v>
      </c>
      <c r="K336" s="79">
        <v>29100</v>
      </c>
      <c r="L336" s="79">
        <v>22200</v>
      </c>
      <c r="M336" s="79">
        <v>29000</v>
      </c>
      <c r="N336" s="77">
        <v>27000</v>
      </c>
      <c r="P336" s="78">
        <f t="shared" si="29"/>
        <v>6.8295114656031899E-2</v>
      </c>
      <c r="Q336" s="81">
        <f t="shared" si="30"/>
        <v>4.6360917248255237E-2</v>
      </c>
      <c r="R336" s="81">
        <f t="shared" si="34"/>
        <v>7.8763708873379856E-2</v>
      </c>
      <c r="S336" s="81">
        <f t="shared" si="35"/>
        <v>2.3928215353938187E-2</v>
      </c>
      <c r="T336" s="81">
        <f t="shared" si="36"/>
        <v>4.5363908275174475E-2</v>
      </c>
      <c r="U336" s="81">
        <f t="shared" si="37"/>
        <v>0.13808574277168495</v>
      </c>
      <c r="V336" s="81">
        <f t="shared" si="38"/>
        <v>1.2961116650049851E-2</v>
      </c>
      <c r="W336" s="81">
        <f t="shared" si="31"/>
        <v>5.1844466600199403E-2</v>
      </c>
      <c r="X336" s="81">
        <f t="shared" si="39"/>
        <v>0.14506480558325024</v>
      </c>
      <c r="Y336" s="81">
        <f t="shared" si="40"/>
        <v>0.1106679960119641</v>
      </c>
      <c r="Z336" s="81">
        <f t="shared" si="42"/>
        <v>0.14456630109670987</v>
      </c>
      <c r="AA336" s="81">
        <f t="shared" si="33"/>
        <v>0.1345962113659023</v>
      </c>
    </row>
    <row r="337" spans="1:28" ht="14.5" thickBot="1" x14ac:dyDescent="0.35">
      <c r="A337" s="116">
        <v>43070</v>
      </c>
      <c r="B337" s="88">
        <v>199300</v>
      </c>
      <c r="C337" s="89">
        <v>13500</v>
      </c>
      <c r="D337" s="90">
        <v>9000</v>
      </c>
      <c r="E337" s="90">
        <v>15700</v>
      </c>
      <c r="F337" s="90">
        <v>4900</v>
      </c>
      <c r="G337" s="90">
        <v>9200</v>
      </c>
      <c r="H337" s="90">
        <v>27300</v>
      </c>
      <c r="I337" s="90">
        <v>2500</v>
      </c>
      <c r="J337" s="90">
        <v>10400</v>
      </c>
      <c r="K337" s="90">
        <v>29200</v>
      </c>
      <c r="L337" s="90">
        <v>22100</v>
      </c>
      <c r="M337" s="90">
        <v>28700</v>
      </c>
      <c r="N337" s="91">
        <v>26800</v>
      </c>
      <c r="P337" s="92">
        <f t="shared" si="29"/>
        <v>6.7737079779227299E-2</v>
      </c>
      <c r="Q337" s="93">
        <f t="shared" si="30"/>
        <v>4.5158053186151528E-2</v>
      </c>
      <c r="R337" s="93">
        <f t="shared" si="34"/>
        <v>7.8775715002508781E-2</v>
      </c>
      <c r="S337" s="93">
        <f t="shared" si="35"/>
        <v>2.4586051179126944E-2</v>
      </c>
      <c r="T337" s="93">
        <f t="shared" si="36"/>
        <v>4.6161565479177123E-2</v>
      </c>
      <c r="U337" s="93">
        <f t="shared" si="37"/>
        <v>0.13697942799799298</v>
      </c>
      <c r="V337" s="93">
        <f t="shared" si="38"/>
        <v>1.2543903662819869E-2</v>
      </c>
      <c r="W337" s="93">
        <f t="shared" si="31"/>
        <v>5.2182639237330658E-2</v>
      </c>
      <c r="X337" s="93">
        <f t="shared" si="39"/>
        <v>0.14651279478173607</v>
      </c>
      <c r="Y337" s="93">
        <f t="shared" si="40"/>
        <v>0.11088810837932765</v>
      </c>
      <c r="Z337" s="93">
        <f t="shared" si="42"/>
        <v>0.1440040140491721</v>
      </c>
      <c r="AA337" s="93">
        <f t="shared" si="33"/>
        <v>0.13447064726542901</v>
      </c>
    </row>
    <row r="338" spans="1:28" x14ac:dyDescent="0.3">
      <c r="A338" s="116">
        <v>43101</v>
      </c>
      <c r="B338" s="84">
        <v>198200</v>
      </c>
      <c r="C338" s="13">
        <v>13500</v>
      </c>
      <c r="D338" s="4">
        <v>9500</v>
      </c>
      <c r="E338" s="4">
        <v>15200</v>
      </c>
      <c r="F338" s="4">
        <v>5500</v>
      </c>
      <c r="G338" s="4">
        <v>9300</v>
      </c>
      <c r="H338" s="4">
        <v>27100</v>
      </c>
      <c r="I338" s="4">
        <v>2500</v>
      </c>
      <c r="J338" s="4">
        <v>10500</v>
      </c>
      <c r="K338" s="4">
        <v>29900</v>
      </c>
      <c r="L338" s="4">
        <v>21000</v>
      </c>
      <c r="M338" s="4">
        <v>27700</v>
      </c>
      <c r="N338" s="9">
        <v>26500</v>
      </c>
      <c r="O338" s="69"/>
      <c r="P338" s="78">
        <f t="shared" si="29"/>
        <v>6.8113017154389499E-2</v>
      </c>
      <c r="Q338" s="78">
        <f t="shared" si="30"/>
        <v>4.7931382441977803E-2</v>
      </c>
      <c r="R338" s="78">
        <f t="shared" si="34"/>
        <v>7.6690211907164477E-2</v>
      </c>
      <c r="S338" s="78">
        <f t="shared" si="35"/>
        <v>2.7749747729566093E-2</v>
      </c>
      <c r="T338" s="78">
        <f t="shared" si="36"/>
        <v>4.6922300706357216E-2</v>
      </c>
      <c r="U338" s="78">
        <f t="shared" si="37"/>
        <v>0.13673057517658929</v>
      </c>
      <c r="V338" s="78">
        <f t="shared" si="38"/>
        <v>1.2613521695257316E-2</v>
      </c>
      <c r="W338" s="78">
        <f t="shared" si="31"/>
        <v>5.2976791120080725E-2</v>
      </c>
      <c r="X338" s="78">
        <f t="shared" si="39"/>
        <v>0.15085771947527749</v>
      </c>
      <c r="Y338" s="78">
        <f t="shared" si="40"/>
        <v>0.10595358224016145</v>
      </c>
      <c r="Z338" s="78">
        <f t="shared" si="42"/>
        <v>0.13975782038345105</v>
      </c>
      <c r="AA338" s="78">
        <f t="shared" si="33"/>
        <v>0.13370332996972756</v>
      </c>
      <c r="AB338" s="70"/>
    </row>
    <row r="339" spans="1:28" x14ac:dyDescent="0.3">
      <c r="A339" s="116">
        <v>43132</v>
      </c>
      <c r="B339" s="84">
        <v>199300</v>
      </c>
      <c r="C339" s="13">
        <v>13400</v>
      </c>
      <c r="D339" s="4">
        <v>9800</v>
      </c>
      <c r="E339" s="4">
        <v>15400</v>
      </c>
      <c r="F339" s="4">
        <v>5500</v>
      </c>
      <c r="G339" s="4">
        <v>9300</v>
      </c>
      <c r="H339" s="4">
        <v>27200</v>
      </c>
      <c r="I339" s="4">
        <v>2500</v>
      </c>
      <c r="J339" s="4">
        <v>10400</v>
      </c>
      <c r="K339" s="4">
        <v>29900</v>
      </c>
      <c r="L339" s="4">
        <v>21300</v>
      </c>
      <c r="M339" s="4">
        <v>27400</v>
      </c>
      <c r="N339" s="9">
        <v>27200</v>
      </c>
      <c r="O339" s="69"/>
      <c r="P339" s="78">
        <f t="shared" si="29"/>
        <v>6.7235323632714505E-2</v>
      </c>
      <c r="Q339" s="78">
        <f t="shared" si="30"/>
        <v>4.9172102358253887E-2</v>
      </c>
      <c r="R339" s="78">
        <f t="shared" si="34"/>
        <v>7.7270446562970399E-2</v>
      </c>
      <c r="S339" s="78">
        <f t="shared" si="35"/>
        <v>2.7596588058203714E-2</v>
      </c>
      <c r="T339" s="78">
        <f t="shared" si="36"/>
        <v>4.6663321625689917E-2</v>
      </c>
      <c r="U339" s="78">
        <f t="shared" si="37"/>
        <v>0.13647767185148019</v>
      </c>
      <c r="V339" s="78">
        <f t="shared" si="38"/>
        <v>1.2543903662819869E-2</v>
      </c>
      <c r="W339" s="78">
        <f t="shared" si="31"/>
        <v>5.2182639237330658E-2</v>
      </c>
      <c r="X339" s="78">
        <f t="shared" si="39"/>
        <v>0.15002508780732565</v>
      </c>
      <c r="Y339" s="78">
        <f t="shared" si="40"/>
        <v>0.10687405920722529</v>
      </c>
      <c r="Z339" s="78">
        <f t="shared" si="42"/>
        <v>0.13748118414450577</v>
      </c>
      <c r="AA339" s="78">
        <f t="shared" si="33"/>
        <v>0.13647767185148019</v>
      </c>
      <c r="AB339" s="70"/>
    </row>
    <row r="340" spans="1:28" x14ac:dyDescent="0.3">
      <c r="A340" s="116">
        <v>43160</v>
      </c>
      <c r="B340" s="84">
        <v>200500</v>
      </c>
      <c r="C340" s="13">
        <v>13500</v>
      </c>
      <c r="D340" s="4">
        <v>10000</v>
      </c>
      <c r="E340" s="4">
        <v>15200</v>
      </c>
      <c r="F340" s="4">
        <v>5500</v>
      </c>
      <c r="G340" s="4">
        <v>9400</v>
      </c>
      <c r="H340" s="4">
        <v>27700</v>
      </c>
      <c r="I340" s="4">
        <v>2500</v>
      </c>
      <c r="J340" s="4">
        <v>10500</v>
      </c>
      <c r="K340" s="4">
        <v>30000</v>
      </c>
      <c r="L340" s="4">
        <v>21100</v>
      </c>
      <c r="M340" s="4">
        <v>27900</v>
      </c>
      <c r="N340" s="9">
        <v>27200</v>
      </c>
      <c r="O340" s="69"/>
      <c r="P340" s="78">
        <f t="shared" si="29"/>
        <v>6.7331670822942641E-2</v>
      </c>
      <c r="Q340" s="78">
        <f t="shared" si="30"/>
        <v>4.9875311720698257E-2</v>
      </c>
      <c r="R340" s="78">
        <f t="shared" si="34"/>
        <v>7.5810473815461341E-2</v>
      </c>
      <c r="S340" s="78">
        <f t="shared" si="35"/>
        <v>2.7431421446384038E-2</v>
      </c>
      <c r="T340" s="78">
        <f t="shared" si="36"/>
        <v>4.6882793017456362E-2</v>
      </c>
      <c r="U340" s="78">
        <f t="shared" si="37"/>
        <v>0.13815461346633418</v>
      </c>
      <c r="V340" s="78">
        <f t="shared" si="38"/>
        <v>1.2468827930174564E-2</v>
      </c>
      <c r="W340" s="78">
        <f t="shared" si="31"/>
        <v>5.2369077306733167E-2</v>
      </c>
      <c r="X340" s="78">
        <f t="shared" si="39"/>
        <v>0.14962593516209477</v>
      </c>
      <c r="Y340" s="78">
        <f t="shared" si="40"/>
        <v>0.10523690773067332</v>
      </c>
      <c r="Z340" s="78">
        <f t="shared" si="42"/>
        <v>0.13915211970074812</v>
      </c>
      <c r="AA340" s="78">
        <f t="shared" si="33"/>
        <v>0.13566084788029925</v>
      </c>
      <c r="AB340" s="70"/>
    </row>
    <row r="341" spans="1:28" x14ac:dyDescent="0.3">
      <c r="A341" s="116">
        <v>43191</v>
      </c>
      <c r="B341" s="84">
        <v>201300</v>
      </c>
      <c r="C341" s="13">
        <v>13400</v>
      </c>
      <c r="D341" s="4">
        <v>9900</v>
      </c>
      <c r="E341" s="4">
        <v>15500</v>
      </c>
      <c r="F341" s="4">
        <v>5500</v>
      </c>
      <c r="G341" s="4">
        <v>9400</v>
      </c>
      <c r="H341" s="4">
        <v>27800</v>
      </c>
      <c r="I341" s="4">
        <v>2500</v>
      </c>
      <c r="J341" s="4">
        <v>10600</v>
      </c>
      <c r="K341" s="4">
        <v>30200</v>
      </c>
      <c r="L341" s="4">
        <v>21200</v>
      </c>
      <c r="M341" s="4">
        <v>28000</v>
      </c>
      <c r="N341" s="9">
        <v>27300</v>
      </c>
      <c r="O341" s="69"/>
      <c r="P341" s="78">
        <f t="shared" si="29"/>
        <v>6.6567312468951811E-2</v>
      </c>
      <c r="Q341" s="78">
        <f t="shared" si="30"/>
        <v>4.9180327868852458E-2</v>
      </c>
      <c r="R341" s="78">
        <f t="shared" si="34"/>
        <v>7.6999503229011432E-2</v>
      </c>
      <c r="S341" s="78">
        <f t="shared" si="35"/>
        <v>2.7322404371584699E-2</v>
      </c>
      <c r="T341" s="78">
        <f t="shared" si="36"/>
        <v>4.6696472925981121E-2</v>
      </c>
      <c r="U341" s="78">
        <f t="shared" si="37"/>
        <v>0.13810233482364631</v>
      </c>
      <c r="V341" s="78">
        <f t="shared" si="38"/>
        <v>1.2419274714356682E-2</v>
      </c>
      <c r="W341" s="78">
        <f t="shared" si="31"/>
        <v>5.2657724788872332E-2</v>
      </c>
      <c r="X341" s="78">
        <f t="shared" si="39"/>
        <v>0.15002483854942872</v>
      </c>
      <c r="Y341" s="78">
        <f t="shared" si="40"/>
        <v>0.10531544957774466</v>
      </c>
      <c r="Z341" s="78">
        <f t="shared" si="42"/>
        <v>0.13909587680079483</v>
      </c>
      <c r="AA341" s="78">
        <f t="shared" si="33"/>
        <v>0.13561847988077497</v>
      </c>
      <c r="AB341" s="70"/>
    </row>
    <row r="342" spans="1:28" x14ac:dyDescent="0.3">
      <c r="A342" s="116">
        <v>43221</v>
      </c>
      <c r="B342" s="84">
        <v>202500</v>
      </c>
      <c r="C342" s="13">
        <v>13400</v>
      </c>
      <c r="D342" s="4">
        <v>10000</v>
      </c>
      <c r="E342" s="4">
        <v>15600</v>
      </c>
      <c r="F342" s="4">
        <v>5600</v>
      </c>
      <c r="G342" s="4">
        <v>9400</v>
      </c>
      <c r="H342" s="4">
        <v>27900</v>
      </c>
      <c r="I342" s="4">
        <v>2500</v>
      </c>
      <c r="J342" s="4">
        <v>10500</v>
      </c>
      <c r="K342" s="4">
        <v>30100</v>
      </c>
      <c r="L342" s="4">
        <v>21900</v>
      </c>
      <c r="M342" s="4">
        <v>28200</v>
      </c>
      <c r="N342" s="9">
        <v>27400</v>
      </c>
      <c r="O342" s="69"/>
      <c r="P342" s="78">
        <f t="shared" si="29"/>
        <v>6.6172839506172837E-2</v>
      </c>
      <c r="Q342" s="78">
        <f t="shared" si="30"/>
        <v>4.9382716049382713E-2</v>
      </c>
      <c r="R342" s="78">
        <f t="shared" si="34"/>
        <v>7.7037037037037043E-2</v>
      </c>
      <c r="S342" s="78">
        <f t="shared" si="35"/>
        <v>2.7654320987654323E-2</v>
      </c>
      <c r="T342" s="78">
        <f t="shared" si="36"/>
        <v>4.6419753086419754E-2</v>
      </c>
      <c r="U342" s="78">
        <f t="shared" si="37"/>
        <v>0.13777777777777778</v>
      </c>
      <c r="V342" s="78">
        <f t="shared" si="38"/>
        <v>1.2345679012345678E-2</v>
      </c>
      <c r="W342" s="78">
        <f t="shared" si="31"/>
        <v>5.185185185185185E-2</v>
      </c>
      <c r="X342" s="78">
        <f t="shared" si="39"/>
        <v>0.14864197530864198</v>
      </c>
      <c r="Y342" s="78">
        <f t="shared" si="40"/>
        <v>0.10814814814814815</v>
      </c>
      <c r="Z342" s="78">
        <f t="shared" si="42"/>
        <v>0.13925925925925925</v>
      </c>
      <c r="AA342" s="78">
        <f t="shared" si="33"/>
        <v>0.13530864197530865</v>
      </c>
      <c r="AB342" s="70"/>
    </row>
    <row r="343" spans="1:28" x14ac:dyDescent="0.3">
      <c r="A343" s="116">
        <v>43252</v>
      </c>
      <c r="B343" s="84">
        <v>201600</v>
      </c>
      <c r="C343" s="13">
        <v>13400</v>
      </c>
      <c r="D343" s="4">
        <v>9800</v>
      </c>
      <c r="E343" s="4">
        <v>15800</v>
      </c>
      <c r="F343" s="4">
        <v>5600</v>
      </c>
      <c r="G343" s="4">
        <v>9400</v>
      </c>
      <c r="H343" s="4">
        <v>27400</v>
      </c>
      <c r="I343" s="4">
        <v>2500</v>
      </c>
      <c r="J343" s="4">
        <v>10600</v>
      </c>
      <c r="K343" s="4">
        <v>30300</v>
      </c>
      <c r="L343" s="4">
        <v>22000</v>
      </c>
      <c r="M343" s="4">
        <v>28300</v>
      </c>
      <c r="N343" s="9">
        <v>26500</v>
      </c>
      <c r="O343" s="69"/>
      <c r="P343" s="78">
        <f t="shared" si="29"/>
        <v>6.6468253968253968E-2</v>
      </c>
      <c r="Q343" s="78">
        <f t="shared" si="30"/>
        <v>4.8611111111111112E-2</v>
      </c>
      <c r="R343" s="78">
        <f t="shared" si="34"/>
        <v>7.8373015873015872E-2</v>
      </c>
      <c r="S343" s="78">
        <f t="shared" si="35"/>
        <v>2.7777777777777776E-2</v>
      </c>
      <c r="T343" s="78">
        <f t="shared" si="36"/>
        <v>4.6626984126984128E-2</v>
      </c>
      <c r="U343" s="78">
        <f t="shared" si="37"/>
        <v>0.1359126984126984</v>
      </c>
      <c r="V343" s="78">
        <f t="shared" si="38"/>
        <v>1.240079365079365E-2</v>
      </c>
      <c r="W343" s="78">
        <f t="shared" si="31"/>
        <v>5.257936507936508E-2</v>
      </c>
      <c r="X343" s="78">
        <f t="shared" si="39"/>
        <v>0.15029761904761904</v>
      </c>
      <c r="Y343" s="78">
        <f t="shared" si="40"/>
        <v>0.10912698412698413</v>
      </c>
      <c r="Z343" s="78">
        <f t="shared" si="42"/>
        <v>0.14037698412698413</v>
      </c>
      <c r="AA343" s="78">
        <f t="shared" si="33"/>
        <v>0.1314484126984127</v>
      </c>
    </row>
    <row r="344" spans="1:28" x14ac:dyDescent="0.3">
      <c r="A344" s="116">
        <v>43282</v>
      </c>
      <c r="B344" s="84">
        <v>200500</v>
      </c>
      <c r="C344" s="13">
        <v>13300</v>
      </c>
      <c r="D344" s="4">
        <v>9900</v>
      </c>
      <c r="E344" s="4">
        <v>15600</v>
      </c>
      <c r="F344" s="4">
        <v>5700</v>
      </c>
      <c r="G344" s="4">
        <v>9400</v>
      </c>
      <c r="H344" s="4">
        <v>27400</v>
      </c>
      <c r="I344" s="4">
        <v>2500</v>
      </c>
      <c r="J344" s="4">
        <v>10600</v>
      </c>
      <c r="K344" s="4">
        <v>30200</v>
      </c>
      <c r="L344" s="4">
        <v>21600</v>
      </c>
      <c r="M344" s="4">
        <v>28200</v>
      </c>
      <c r="N344" s="9">
        <v>26100</v>
      </c>
      <c r="O344" s="69"/>
      <c r="P344" s="78">
        <f t="shared" si="29"/>
        <v>6.6334164588528685E-2</v>
      </c>
      <c r="Q344" s="78">
        <f t="shared" si="30"/>
        <v>4.9376558603491272E-2</v>
      </c>
      <c r="R344" s="78">
        <f t="shared" si="34"/>
        <v>7.780548628428928E-2</v>
      </c>
      <c r="S344" s="78">
        <f t="shared" si="35"/>
        <v>2.8428927680798004E-2</v>
      </c>
      <c r="T344" s="78">
        <f t="shared" si="36"/>
        <v>4.6882793017456362E-2</v>
      </c>
      <c r="U344" s="78">
        <f t="shared" si="37"/>
        <v>0.13665835411471322</v>
      </c>
      <c r="V344" s="78">
        <f t="shared" si="38"/>
        <v>1.2468827930174564E-2</v>
      </c>
      <c r="W344" s="78">
        <f t="shared" si="31"/>
        <v>5.2867830423940151E-2</v>
      </c>
      <c r="X344" s="78">
        <f t="shared" si="39"/>
        <v>0.15062344139650874</v>
      </c>
      <c r="Y344" s="78">
        <f t="shared" si="40"/>
        <v>0.10773067331670823</v>
      </c>
      <c r="Z344" s="78">
        <f t="shared" si="42"/>
        <v>0.14064837905236907</v>
      </c>
      <c r="AA344" s="78">
        <f t="shared" si="33"/>
        <v>0.13017456359102245</v>
      </c>
    </row>
    <row r="345" spans="1:28" x14ac:dyDescent="0.3">
      <c r="A345" s="116">
        <v>43313</v>
      </c>
      <c r="B345" s="84">
        <v>201400</v>
      </c>
      <c r="C345" s="85">
        <v>13300</v>
      </c>
      <c r="D345" s="86">
        <v>10000</v>
      </c>
      <c r="E345" s="86">
        <v>15600</v>
      </c>
      <c r="F345" s="86">
        <v>5700</v>
      </c>
      <c r="G345" s="86">
        <v>9400</v>
      </c>
      <c r="H345" s="86">
        <v>27100</v>
      </c>
      <c r="I345" s="86">
        <v>2500</v>
      </c>
      <c r="J345" s="86">
        <v>10800</v>
      </c>
      <c r="K345" s="86">
        <v>30300</v>
      </c>
      <c r="L345" s="86">
        <v>21500</v>
      </c>
      <c r="M345" s="86">
        <v>28800</v>
      </c>
      <c r="N345" s="84">
        <v>26400</v>
      </c>
      <c r="O345" s="87"/>
      <c r="P345" s="78">
        <f t="shared" si="29"/>
        <v>6.6037735849056603E-2</v>
      </c>
      <c r="Q345" s="81">
        <f t="shared" si="30"/>
        <v>4.9652432969215489E-2</v>
      </c>
      <c r="R345" s="81">
        <f t="shared" si="34"/>
        <v>7.7457795431976173E-2</v>
      </c>
      <c r="S345" s="81">
        <f t="shared" si="35"/>
        <v>2.8301886792452831E-2</v>
      </c>
      <c r="T345" s="81">
        <f t="shared" si="36"/>
        <v>4.667328699106256E-2</v>
      </c>
      <c r="U345" s="81">
        <f t="shared" si="37"/>
        <v>0.13455809334657398</v>
      </c>
      <c r="V345" s="81">
        <f t="shared" si="38"/>
        <v>1.2413108242303872E-2</v>
      </c>
      <c r="W345" s="81">
        <f t="shared" si="31"/>
        <v>5.3624627606752732E-2</v>
      </c>
      <c r="X345" s="81">
        <f t="shared" si="39"/>
        <v>0.15044687189672293</v>
      </c>
      <c r="Y345" s="81">
        <f t="shared" si="40"/>
        <v>0.1067527308838133</v>
      </c>
      <c r="Z345" s="81">
        <f t="shared" si="42"/>
        <v>0.14299900695134063</v>
      </c>
      <c r="AA345" s="81">
        <f t="shared" si="33"/>
        <v>0.13108242303872888</v>
      </c>
    </row>
    <row r="346" spans="1:28" x14ac:dyDescent="0.3">
      <c r="A346" s="116">
        <v>43344</v>
      </c>
      <c r="B346" s="84">
        <v>201000</v>
      </c>
      <c r="C346" s="80">
        <v>13400</v>
      </c>
      <c r="D346" s="79">
        <v>9900</v>
      </c>
      <c r="E346" s="79">
        <v>15600</v>
      </c>
      <c r="F346" s="79">
        <v>5700</v>
      </c>
      <c r="G346" s="79">
        <v>9500</v>
      </c>
      <c r="H346" s="79">
        <v>27200</v>
      </c>
      <c r="I346" s="79">
        <v>2400</v>
      </c>
      <c r="J346" s="79">
        <v>10700</v>
      </c>
      <c r="K346" s="79">
        <v>30300</v>
      </c>
      <c r="L346" s="79">
        <v>21100</v>
      </c>
      <c r="M346" s="79">
        <v>28500</v>
      </c>
      <c r="N346" s="77">
        <v>26700</v>
      </c>
      <c r="O346" s="69"/>
      <c r="P346" s="78">
        <f t="shared" si="29"/>
        <v>6.6666666666666666E-2</v>
      </c>
      <c r="Q346" s="81">
        <f t="shared" si="30"/>
        <v>4.9253731343283584E-2</v>
      </c>
      <c r="R346" s="81">
        <f t="shared" si="34"/>
        <v>7.7611940298507459E-2</v>
      </c>
      <c r="S346" s="81">
        <f t="shared" si="35"/>
        <v>2.8358208955223882E-2</v>
      </c>
      <c r="T346" s="81">
        <f t="shared" si="36"/>
        <v>4.7263681592039801E-2</v>
      </c>
      <c r="U346" s="81">
        <f t="shared" si="37"/>
        <v>0.13532338308457711</v>
      </c>
      <c r="V346" s="81">
        <f t="shared" si="38"/>
        <v>1.1940298507462687E-2</v>
      </c>
      <c r="W346" s="81">
        <f t="shared" si="31"/>
        <v>5.3233830845771143E-2</v>
      </c>
      <c r="X346" s="81">
        <f t="shared" si="39"/>
        <v>0.15074626865671642</v>
      </c>
      <c r="Y346" s="81">
        <f t="shared" si="40"/>
        <v>0.10497512437810945</v>
      </c>
      <c r="Z346" s="81">
        <f t="shared" si="42"/>
        <v>0.1417910447761194</v>
      </c>
      <c r="AA346" s="81">
        <f t="shared" si="33"/>
        <v>0.1328358208955224</v>
      </c>
    </row>
    <row r="347" spans="1:28" x14ac:dyDescent="0.3">
      <c r="A347" s="116">
        <v>43374</v>
      </c>
      <c r="B347" s="84">
        <v>202200</v>
      </c>
      <c r="C347" s="80">
        <v>13500</v>
      </c>
      <c r="D347" s="79">
        <v>9900</v>
      </c>
      <c r="E347" s="79">
        <v>15900</v>
      </c>
      <c r="F347" s="79">
        <v>5600</v>
      </c>
      <c r="G347" s="79">
        <v>9500</v>
      </c>
      <c r="H347" s="79">
        <v>27000</v>
      </c>
      <c r="I347" s="79">
        <v>2400</v>
      </c>
      <c r="J347" s="79">
        <v>10900</v>
      </c>
      <c r="K347" s="79">
        <v>30400</v>
      </c>
      <c r="L347" s="79">
        <v>21600</v>
      </c>
      <c r="M347" s="79">
        <v>28200</v>
      </c>
      <c r="N347" s="77">
        <v>27300</v>
      </c>
      <c r="P347" s="78">
        <f t="shared" si="29"/>
        <v>6.6765578635014838E-2</v>
      </c>
      <c r="Q347" s="81">
        <f t="shared" si="30"/>
        <v>4.8961424332344211E-2</v>
      </c>
      <c r="R347" s="81">
        <f t="shared" si="34"/>
        <v>7.8635014836795247E-2</v>
      </c>
      <c r="S347" s="81">
        <f t="shared" si="35"/>
        <v>2.7695351137487636E-2</v>
      </c>
      <c r="T347" s="81">
        <f t="shared" si="36"/>
        <v>4.6983184965380814E-2</v>
      </c>
      <c r="U347" s="81">
        <f t="shared" si="37"/>
        <v>0.13353115727002968</v>
      </c>
      <c r="V347" s="81">
        <f t="shared" si="38"/>
        <v>1.1869436201780416E-2</v>
      </c>
      <c r="W347" s="81">
        <f t="shared" si="31"/>
        <v>5.3907022749752717E-2</v>
      </c>
      <c r="X347" s="81">
        <f t="shared" si="39"/>
        <v>0.15034619188921861</v>
      </c>
      <c r="Y347" s="81">
        <f t="shared" si="40"/>
        <v>0.10682492581602374</v>
      </c>
      <c r="Z347" s="81">
        <f t="shared" si="42"/>
        <v>0.1394658753709199</v>
      </c>
      <c r="AA347" s="81">
        <f t="shared" si="33"/>
        <v>0.13501483679525222</v>
      </c>
    </row>
    <row r="348" spans="1:28" x14ac:dyDescent="0.3">
      <c r="A348" s="116">
        <v>43405</v>
      </c>
      <c r="B348" s="84">
        <v>202900</v>
      </c>
      <c r="C348" s="80">
        <v>13100</v>
      </c>
      <c r="D348" s="79">
        <v>9900</v>
      </c>
      <c r="E348" s="79">
        <v>15800</v>
      </c>
      <c r="F348" s="79">
        <v>5700</v>
      </c>
      <c r="G348" s="79">
        <v>9500</v>
      </c>
      <c r="H348" s="79">
        <v>27500</v>
      </c>
      <c r="I348" s="79">
        <v>2400</v>
      </c>
      <c r="J348" s="79">
        <v>10900</v>
      </c>
      <c r="K348" s="79">
        <v>30400</v>
      </c>
      <c r="L348" s="79">
        <v>21300</v>
      </c>
      <c r="M348" s="79">
        <v>28800</v>
      </c>
      <c r="N348" s="77">
        <v>27600</v>
      </c>
      <c r="P348" s="78">
        <f t="shared" ref="P348:P385" si="43">C348/$B348</f>
        <v>6.4563824544110401E-2</v>
      </c>
      <c r="Q348" s="81">
        <f t="shared" ref="Q348:Q385" si="44">D348/$B348</f>
        <v>4.8792508624938391E-2</v>
      </c>
      <c r="R348" s="81">
        <f t="shared" ref="R348:R385" si="45">E348/$B348</f>
        <v>7.787087235091178E-2</v>
      </c>
      <c r="S348" s="81">
        <f t="shared" ref="S348:S385" si="46">F348/$B348</f>
        <v>2.8092656481025137E-2</v>
      </c>
      <c r="T348" s="81">
        <f t="shared" ref="T348:T385" si="47">G348/$B348</f>
        <v>4.6821094135041895E-2</v>
      </c>
      <c r="U348" s="81">
        <f t="shared" ref="U348:U385" si="48">H348/$B348</f>
        <v>0.13553474618038441</v>
      </c>
      <c r="V348" s="81">
        <f t="shared" ref="V348:V385" si="49">I348/$B348</f>
        <v>1.1828486939379004E-2</v>
      </c>
      <c r="W348" s="81">
        <f t="shared" ref="W348:W385" si="50">J348/$B348</f>
        <v>5.3721044849679649E-2</v>
      </c>
      <c r="X348" s="81">
        <f t="shared" ref="X348:X385" si="51">K348/$B348</f>
        <v>0.14982750123213406</v>
      </c>
      <c r="Y348" s="81">
        <f t="shared" ref="Y348:Y385" si="52">L348/$B348</f>
        <v>0.10497782158698866</v>
      </c>
      <c r="Z348" s="81">
        <f t="shared" ref="Z348:Z385" si="53">M348/$B348</f>
        <v>0.14194184327254805</v>
      </c>
      <c r="AA348" s="81">
        <f t="shared" ref="AA348:AA385" si="54">N348/$B348</f>
        <v>0.13602759980285856</v>
      </c>
    </row>
    <row r="349" spans="1:28" ht="14.5" thickBot="1" x14ac:dyDescent="0.35">
      <c r="A349" s="118">
        <v>43435</v>
      </c>
      <c r="B349" s="88">
        <v>203300</v>
      </c>
      <c r="C349" s="89">
        <v>13100</v>
      </c>
      <c r="D349" s="90">
        <v>9800</v>
      </c>
      <c r="E349" s="90">
        <v>15700</v>
      </c>
      <c r="F349" s="90">
        <v>5800</v>
      </c>
      <c r="G349" s="90">
        <v>9400</v>
      </c>
      <c r="H349" s="90">
        <v>27800</v>
      </c>
      <c r="I349" s="90">
        <v>2400</v>
      </c>
      <c r="J349" s="90">
        <v>10900</v>
      </c>
      <c r="K349" s="90">
        <v>30400</v>
      </c>
      <c r="L349" s="90">
        <v>21800</v>
      </c>
      <c r="M349" s="90">
        <v>28600</v>
      </c>
      <c r="N349" s="91">
        <v>27600</v>
      </c>
      <c r="P349" s="92">
        <f t="shared" si="43"/>
        <v>6.4436792916871613E-2</v>
      </c>
      <c r="Q349" s="93">
        <f t="shared" si="44"/>
        <v>4.8204623708804725E-2</v>
      </c>
      <c r="R349" s="93">
        <f t="shared" si="45"/>
        <v>7.7225774717166754E-2</v>
      </c>
      <c r="S349" s="93">
        <f t="shared" si="46"/>
        <v>2.8529267092966059E-2</v>
      </c>
      <c r="T349" s="93">
        <f t="shared" si="47"/>
        <v>4.6237088047220855E-2</v>
      </c>
      <c r="U349" s="93">
        <f t="shared" si="48"/>
        <v>0.13674372848007871</v>
      </c>
      <c r="V349" s="93">
        <f t="shared" si="49"/>
        <v>1.1805213969503197E-2</v>
      </c>
      <c r="W349" s="93">
        <f t="shared" si="50"/>
        <v>5.3615346778160357E-2</v>
      </c>
      <c r="X349" s="93">
        <f t="shared" si="51"/>
        <v>0.14953271028037382</v>
      </c>
      <c r="Y349" s="93">
        <f t="shared" si="52"/>
        <v>0.10723069355632071</v>
      </c>
      <c r="Z349" s="93">
        <f t="shared" si="53"/>
        <v>0.14067879980324643</v>
      </c>
      <c r="AA349" s="93">
        <f t="shared" si="54"/>
        <v>0.13575996064928678</v>
      </c>
    </row>
    <row r="350" spans="1:28" x14ac:dyDescent="0.3">
      <c r="A350" s="117">
        <v>43484</v>
      </c>
      <c r="B350" s="84">
        <v>202500</v>
      </c>
      <c r="C350" s="13">
        <v>12800</v>
      </c>
      <c r="D350" s="4">
        <v>9500</v>
      </c>
      <c r="E350" s="4">
        <v>16100</v>
      </c>
      <c r="F350" s="4">
        <v>6100</v>
      </c>
      <c r="G350" s="4">
        <v>8900</v>
      </c>
      <c r="H350" s="4">
        <v>26800</v>
      </c>
      <c r="I350" s="4">
        <v>2300</v>
      </c>
      <c r="J350" s="4">
        <v>10900</v>
      </c>
      <c r="K350" s="4">
        <v>30700</v>
      </c>
      <c r="L350" s="4">
        <v>21700</v>
      </c>
      <c r="M350" s="4">
        <v>30100</v>
      </c>
      <c r="N350" s="9">
        <v>26600</v>
      </c>
      <c r="O350" s="69"/>
      <c r="P350" s="78">
        <f t="shared" si="43"/>
        <v>6.3209876543209878E-2</v>
      </c>
      <c r="Q350" s="78">
        <f t="shared" si="44"/>
        <v>4.6913580246913583E-2</v>
      </c>
      <c r="R350" s="78">
        <f t="shared" si="45"/>
        <v>7.9506172839506173E-2</v>
      </c>
      <c r="S350" s="78">
        <f t="shared" si="46"/>
        <v>3.0123456790123456E-2</v>
      </c>
      <c r="T350" s="78">
        <f t="shared" si="47"/>
        <v>4.3950617283950617E-2</v>
      </c>
      <c r="U350" s="78">
        <f t="shared" si="48"/>
        <v>0.13234567901234567</v>
      </c>
      <c r="V350" s="78">
        <f t="shared" si="49"/>
        <v>1.1358024691358024E-2</v>
      </c>
      <c r="W350" s="78">
        <f t="shared" si="50"/>
        <v>5.3827160493827159E-2</v>
      </c>
      <c r="X350" s="78">
        <f t="shared" si="51"/>
        <v>0.15160493827160493</v>
      </c>
      <c r="Y350" s="78">
        <f t="shared" si="52"/>
        <v>0.10716049382716049</v>
      </c>
      <c r="Z350" s="78">
        <f t="shared" si="53"/>
        <v>0.14864197530864198</v>
      </c>
      <c r="AA350" s="78">
        <f t="shared" si="54"/>
        <v>0.13135802469135802</v>
      </c>
      <c r="AB350" s="70"/>
    </row>
    <row r="351" spans="1:28" x14ac:dyDescent="0.3">
      <c r="A351" s="116">
        <v>43515</v>
      </c>
      <c r="B351" s="84">
        <v>204400</v>
      </c>
      <c r="C351" s="13">
        <v>12900</v>
      </c>
      <c r="D351" s="4">
        <v>9700</v>
      </c>
      <c r="E351" s="4">
        <v>16100</v>
      </c>
      <c r="F351" s="4">
        <v>6100</v>
      </c>
      <c r="G351" s="4">
        <v>8900</v>
      </c>
      <c r="H351" s="4">
        <v>26700</v>
      </c>
      <c r="I351" s="4">
        <v>2300</v>
      </c>
      <c r="J351" s="4">
        <v>10900</v>
      </c>
      <c r="K351" s="4">
        <v>30700</v>
      </c>
      <c r="L351" s="4">
        <v>22100</v>
      </c>
      <c r="M351" s="4">
        <v>30400</v>
      </c>
      <c r="N351" s="9">
        <v>27500</v>
      </c>
      <c r="O351" s="69"/>
      <c r="P351" s="78">
        <f t="shared" si="43"/>
        <v>6.3111545988258314E-2</v>
      </c>
      <c r="Q351" s="78">
        <f t="shared" si="44"/>
        <v>4.7455968688845399E-2</v>
      </c>
      <c r="R351" s="78">
        <f t="shared" si="45"/>
        <v>7.8767123287671229E-2</v>
      </c>
      <c r="S351" s="78">
        <f t="shared" si="46"/>
        <v>2.9843444227005869E-2</v>
      </c>
      <c r="T351" s="78">
        <f t="shared" si="47"/>
        <v>4.354207436399217E-2</v>
      </c>
      <c r="U351" s="78">
        <f t="shared" si="48"/>
        <v>0.13062622309197652</v>
      </c>
      <c r="V351" s="78">
        <f t="shared" si="49"/>
        <v>1.1252446183953033E-2</v>
      </c>
      <c r="W351" s="78">
        <f t="shared" si="50"/>
        <v>5.3326810176125242E-2</v>
      </c>
      <c r="X351" s="78">
        <f t="shared" si="51"/>
        <v>0.15019569471624267</v>
      </c>
      <c r="Y351" s="78">
        <f t="shared" si="52"/>
        <v>0.10812133072407044</v>
      </c>
      <c r="Z351" s="78">
        <f t="shared" si="53"/>
        <v>0.14872798434442269</v>
      </c>
      <c r="AA351" s="78">
        <f t="shared" si="54"/>
        <v>0.13454011741682975</v>
      </c>
      <c r="AB351" s="70"/>
    </row>
    <row r="352" spans="1:28" x14ac:dyDescent="0.3">
      <c r="A352" s="116">
        <v>43543</v>
      </c>
      <c r="B352" s="84">
        <v>204400</v>
      </c>
      <c r="C352" s="13">
        <v>12600</v>
      </c>
      <c r="D352" s="4">
        <v>9700</v>
      </c>
      <c r="E352" s="4">
        <v>16000</v>
      </c>
      <c r="F352" s="4">
        <v>6100</v>
      </c>
      <c r="G352" s="4">
        <v>8900</v>
      </c>
      <c r="H352" s="4">
        <v>26700</v>
      </c>
      <c r="I352" s="4">
        <v>2300</v>
      </c>
      <c r="J352" s="4">
        <v>10800</v>
      </c>
      <c r="K352" s="4">
        <v>30800</v>
      </c>
      <c r="L352" s="4">
        <v>22400</v>
      </c>
      <c r="M352" s="4">
        <v>30500</v>
      </c>
      <c r="N352" s="9">
        <v>27600</v>
      </c>
      <c r="O352" s="69"/>
      <c r="P352" s="78">
        <f t="shared" si="43"/>
        <v>6.1643835616438353E-2</v>
      </c>
      <c r="Q352" s="78">
        <f t="shared" si="44"/>
        <v>4.7455968688845399E-2</v>
      </c>
      <c r="R352" s="78">
        <f t="shared" si="45"/>
        <v>7.8277886497064575E-2</v>
      </c>
      <c r="S352" s="78">
        <f t="shared" si="46"/>
        <v>2.9843444227005869E-2</v>
      </c>
      <c r="T352" s="78">
        <f t="shared" si="47"/>
        <v>4.354207436399217E-2</v>
      </c>
      <c r="U352" s="78">
        <f t="shared" si="48"/>
        <v>0.13062622309197652</v>
      </c>
      <c r="V352" s="78">
        <f t="shared" si="49"/>
        <v>1.1252446183953033E-2</v>
      </c>
      <c r="W352" s="78">
        <f t="shared" si="50"/>
        <v>5.2837573385518588E-2</v>
      </c>
      <c r="X352" s="78">
        <f t="shared" si="51"/>
        <v>0.15068493150684931</v>
      </c>
      <c r="Y352" s="78">
        <f t="shared" si="52"/>
        <v>0.1095890410958904</v>
      </c>
      <c r="Z352" s="78">
        <f t="shared" si="53"/>
        <v>0.14921722113502936</v>
      </c>
      <c r="AA352" s="78">
        <f t="shared" si="54"/>
        <v>0.13502935420743639</v>
      </c>
      <c r="AB352" s="70"/>
    </row>
    <row r="353" spans="1:28" x14ac:dyDescent="0.3">
      <c r="A353" s="116">
        <v>43574</v>
      </c>
      <c r="B353" s="84">
        <v>204700</v>
      </c>
      <c r="C353" s="13">
        <v>12400</v>
      </c>
      <c r="D353" s="4">
        <v>9600</v>
      </c>
      <c r="E353" s="4">
        <v>16100</v>
      </c>
      <c r="F353" s="4">
        <v>6100</v>
      </c>
      <c r="G353" s="4">
        <v>8900</v>
      </c>
      <c r="H353" s="4">
        <v>26600</v>
      </c>
      <c r="I353" s="4">
        <v>2300</v>
      </c>
      <c r="J353" s="4">
        <v>10800</v>
      </c>
      <c r="K353" s="4">
        <v>30900</v>
      </c>
      <c r="L353" s="4">
        <v>22400</v>
      </c>
      <c r="M353" s="4">
        <v>30900</v>
      </c>
      <c r="N353" s="9">
        <v>27700</v>
      </c>
      <c r="O353" s="69"/>
      <c r="P353" s="78">
        <f t="shared" si="43"/>
        <v>6.0576453346360526E-2</v>
      </c>
      <c r="Q353" s="78">
        <f t="shared" si="44"/>
        <v>4.6897899364924278E-2</v>
      </c>
      <c r="R353" s="78">
        <f t="shared" si="45"/>
        <v>7.8651685393258425E-2</v>
      </c>
      <c r="S353" s="78">
        <f t="shared" si="46"/>
        <v>2.9799706888128968E-2</v>
      </c>
      <c r="T353" s="78">
        <f t="shared" si="47"/>
        <v>4.3478260869565216E-2</v>
      </c>
      <c r="U353" s="78">
        <f t="shared" si="48"/>
        <v>0.12994626282364435</v>
      </c>
      <c r="V353" s="78">
        <f t="shared" si="49"/>
        <v>1.1235955056179775E-2</v>
      </c>
      <c r="W353" s="78">
        <f t="shared" si="50"/>
        <v>5.2760136785539813E-2</v>
      </c>
      <c r="X353" s="78">
        <f t="shared" si="51"/>
        <v>0.15095261358085002</v>
      </c>
      <c r="Y353" s="78">
        <f t="shared" si="52"/>
        <v>0.10942843185148998</v>
      </c>
      <c r="Z353" s="78">
        <f t="shared" si="53"/>
        <v>0.15095261358085002</v>
      </c>
      <c r="AA353" s="78">
        <f t="shared" si="54"/>
        <v>0.13531998045920859</v>
      </c>
      <c r="AB353" s="70"/>
    </row>
    <row r="354" spans="1:28" x14ac:dyDescent="0.3">
      <c r="A354" s="116">
        <v>43604</v>
      </c>
      <c r="B354" s="84">
        <v>206900</v>
      </c>
      <c r="C354" s="13">
        <v>12700</v>
      </c>
      <c r="D354" s="4">
        <v>9700</v>
      </c>
      <c r="E354" s="4">
        <v>16200</v>
      </c>
      <c r="F354" s="4">
        <v>6100</v>
      </c>
      <c r="G354" s="4">
        <v>8900</v>
      </c>
      <c r="H354" s="4">
        <v>26900</v>
      </c>
      <c r="I354" s="4">
        <v>2300</v>
      </c>
      <c r="J354" s="4">
        <v>10800</v>
      </c>
      <c r="K354" s="4">
        <v>31000</v>
      </c>
      <c r="L354" s="4">
        <v>23200</v>
      </c>
      <c r="M354" s="4">
        <v>31300</v>
      </c>
      <c r="N354" s="9">
        <v>27800</v>
      </c>
      <c r="O354" s="69"/>
      <c r="P354" s="78">
        <f t="shared" si="43"/>
        <v>6.1382310294828421E-2</v>
      </c>
      <c r="Q354" s="78">
        <f t="shared" si="44"/>
        <v>4.6882551957467378E-2</v>
      </c>
      <c r="R354" s="78">
        <f t="shared" si="45"/>
        <v>7.8298695021749631E-2</v>
      </c>
      <c r="S354" s="78">
        <f t="shared" si="46"/>
        <v>2.9482841952634124E-2</v>
      </c>
      <c r="T354" s="78">
        <f t="shared" si="47"/>
        <v>4.3015949734171097E-2</v>
      </c>
      <c r="U354" s="78">
        <f t="shared" si="48"/>
        <v>0.13001449975833737</v>
      </c>
      <c r="V354" s="78">
        <f t="shared" si="49"/>
        <v>1.1116481391976801E-2</v>
      </c>
      <c r="W354" s="78">
        <f t="shared" si="50"/>
        <v>5.2199130014499759E-2</v>
      </c>
      <c r="X354" s="78">
        <f t="shared" si="51"/>
        <v>0.1498308361527308</v>
      </c>
      <c r="Y354" s="78">
        <f t="shared" si="52"/>
        <v>0.11213146447559208</v>
      </c>
      <c r="Z354" s="78">
        <f t="shared" si="53"/>
        <v>0.1512808119864669</v>
      </c>
      <c r="AA354" s="78">
        <f t="shared" si="54"/>
        <v>0.13436442725954567</v>
      </c>
      <c r="AB354" s="70"/>
    </row>
    <row r="355" spans="1:28" x14ac:dyDescent="0.3">
      <c r="A355" s="116">
        <v>43635</v>
      </c>
      <c r="B355" s="84">
        <v>205900</v>
      </c>
      <c r="C355" s="13">
        <v>12800</v>
      </c>
      <c r="D355" s="4">
        <v>9700</v>
      </c>
      <c r="E355" s="4">
        <v>16200</v>
      </c>
      <c r="F355" s="4">
        <v>6100</v>
      </c>
      <c r="G355" s="4">
        <v>9000</v>
      </c>
      <c r="H355" s="4">
        <v>27000</v>
      </c>
      <c r="I355" s="4">
        <v>2300</v>
      </c>
      <c r="J355" s="4">
        <v>10900</v>
      </c>
      <c r="K355" s="4">
        <v>31200</v>
      </c>
      <c r="L355" s="4">
        <v>23100</v>
      </c>
      <c r="M355" s="4">
        <v>30700</v>
      </c>
      <c r="N355" s="9">
        <v>26900</v>
      </c>
      <c r="O355" s="69"/>
      <c r="P355" s="78">
        <f t="shared" si="43"/>
        <v>6.2166100048567263E-2</v>
      </c>
      <c r="Q355" s="78">
        <f t="shared" si="44"/>
        <v>4.7110247693054878E-2</v>
      </c>
      <c r="R355" s="78">
        <f t="shared" si="45"/>
        <v>7.8678970373967941E-2</v>
      </c>
      <c r="S355" s="78">
        <f t="shared" si="46"/>
        <v>2.9626032054395339E-2</v>
      </c>
      <c r="T355" s="78">
        <f t="shared" si="47"/>
        <v>4.3710539096648855E-2</v>
      </c>
      <c r="U355" s="78">
        <f t="shared" si="48"/>
        <v>0.13113161728994657</v>
      </c>
      <c r="V355" s="78">
        <f t="shared" si="49"/>
        <v>1.1170471102476931E-2</v>
      </c>
      <c r="W355" s="78">
        <f t="shared" si="50"/>
        <v>5.2938319572608063E-2</v>
      </c>
      <c r="X355" s="78">
        <f t="shared" si="51"/>
        <v>0.15152986886838271</v>
      </c>
      <c r="Y355" s="78">
        <f t="shared" si="52"/>
        <v>0.11219038368139873</v>
      </c>
      <c r="Z355" s="78">
        <f t="shared" si="53"/>
        <v>0.14910150558523555</v>
      </c>
      <c r="AA355" s="78">
        <f t="shared" si="54"/>
        <v>0.13064594463331713</v>
      </c>
    </row>
    <row r="356" spans="1:28" x14ac:dyDescent="0.3">
      <c r="A356" s="116">
        <v>43665</v>
      </c>
      <c r="B356" s="84">
        <v>204700</v>
      </c>
      <c r="C356" s="13">
        <v>12800</v>
      </c>
      <c r="D356" s="4">
        <v>9700</v>
      </c>
      <c r="E356" s="4">
        <v>16100</v>
      </c>
      <c r="F356" s="4">
        <v>6100</v>
      </c>
      <c r="G356" s="4">
        <v>8900</v>
      </c>
      <c r="H356" s="4">
        <v>27000</v>
      </c>
      <c r="I356" s="4">
        <v>2300</v>
      </c>
      <c r="J356" s="4">
        <v>10900</v>
      </c>
      <c r="K356" s="4">
        <v>31000</v>
      </c>
      <c r="L356" s="4">
        <v>22900</v>
      </c>
      <c r="M356" s="4">
        <v>30500</v>
      </c>
      <c r="N356" s="9">
        <v>26500</v>
      </c>
      <c r="O356" s="69"/>
      <c r="P356" s="78">
        <f t="shared" si="43"/>
        <v>6.2530532486565704E-2</v>
      </c>
      <c r="Q356" s="78">
        <f t="shared" si="44"/>
        <v>4.7386419149975573E-2</v>
      </c>
      <c r="R356" s="78">
        <f t="shared" si="45"/>
        <v>7.8651685393258425E-2</v>
      </c>
      <c r="S356" s="78">
        <f t="shared" si="46"/>
        <v>2.9799706888128968E-2</v>
      </c>
      <c r="T356" s="78">
        <f t="shared" si="47"/>
        <v>4.3478260869565216E-2</v>
      </c>
      <c r="U356" s="78">
        <f t="shared" si="48"/>
        <v>0.13190034196384953</v>
      </c>
      <c r="V356" s="78">
        <f t="shared" si="49"/>
        <v>1.1235955056179775E-2</v>
      </c>
      <c r="W356" s="78">
        <f t="shared" si="50"/>
        <v>5.3248656570591107E-2</v>
      </c>
      <c r="X356" s="78">
        <f t="shared" si="51"/>
        <v>0.15144113336590131</v>
      </c>
      <c r="Y356" s="78">
        <f t="shared" si="52"/>
        <v>0.11187103077674646</v>
      </c>
      <c r="Z356" s="78">
        <f t="shared" si="53"/>
        <v>0.14899853444064484</v>
      </c>
      <c r="AA356" s="78">
        <f t="shared" si="54"/>
        <v>0.12945774303859306</v>
      </c>
    </row>
    <row r="357" spans="1:28" x14ac:dyDescent="0.3">
      <c r="A357" s="116">
        <v>43696</v>
      </c>
      <c r="B357" s="84">
        <v>205500</v>
      </c>
      <c r="C357" s="85">
        <v>12800</v>
      </c>
      <c r="D357" s="86">
        <v>9700</v>
      </c>
      <c r="E357" s="86">
        <v>16000</v>
      </c>
      <c r="F357" s="86">
        <v>6100</v>
      </c>
      <c r="G357" s="86">
        <v>9000</v>
      </c>
      <c r="H357" s="86">
        <v>27600</v>
      </c>
      <c r="I357" s="86">
        <v>2300</v>
      </c>
      <c r="J357" s="86">
        <v>10900</v>
      </c>
      <c r="K357" s="86">
        <v>31300</v>
      </c>
      <c r="L357" s="86">
        <v>22200</v>
      </c>
      <c r="M357" s="86">
        <v>30700</v>
      </c>
      <c r="N357" s="84">
        <v>26900</v>
      </c>
      <c r="O357" s="87"/>
      <c r="P357" s="78">
        <f t="shared" si="43"/>
        <v>6.2287104622871049E-2</v>
      </c>
      <c r="Q357" s="81">
        <f t="shared" si="44"/>
        <v>4.7201946472019467E-2</v>
      </c>
      <c r="R357" s="81">
        <f t="shared" si="45"/>
        <v>7.785888077858881E-2</v>
      </c>
      <c r="S357" s="81">
        <f t="shared" si="46"/>
        <v>2.9683698296836983E-2</v>
      </c>
      <c r="T357" s="81">
        <f t="shared" si="47"/>
        <v>4.3795620437956206E-2</v>
      </c>
      <c r="U357" s="81">
        <f t="shared" si="48"/>
        <v>0.1343065693430657</v>
      </c>
      <c r="V357" s="81">
        <f t="shared" si="49"/>
        <v>1.1192214111922141E-2</v>
      </c>
      <c r="W357" s="81">
        <f t="shared" si="50"/>
        <v>5.3041362530413624E-2</v>
      </c>
      <c r="X357" s="81">
        <f t="shared" si="51"/>
        <v>0.15231143552311435</v>
      </c>
      <c r="Y357" s="81">
        <f t="shared" si="52"/>
        <v>0.10802919708029197</v>
      </c>
      <c r="Z357" s="81">
        <f t="shared" si="53"/>
        <v>0.14939172749391727</v>
      </c>
      <c r="AA357" s="81">
        <f t="shared" si="54"/>
        <v>0.13090024330900243</v>
      </c>
    </row>
    <row r="358" spans="1:28" x14ac:dyDescent="0.3">
      <c r="A358" s="116">
        <v>43727</v>
      </c>
      <c r="B358" s="84">
        <v>204600</v>
      </c>
      <c r="C358" s="80">
        <v>12700</v>
      </c>
      <c r="D358" s="79">
        <v>9700</v>
      </c>
      <c r="E358" s="79">
        <v>16200</v>
      </c>
      <c r="F358" s="79">
        <v>6100</v>
      </c>
      <c r="G358" s="79">
        <v>8900</v>
      </c>
      <c r="H358" s="79">
        <v>27400</v>
      </c>
      <c r="I358" s="79">
        <v>2300</v>
      </c>
      <c r="J358" s="79">
        <v>10900</v>
      </c>
      <c r="K358" s="79">
        <v>31200</v>
      </c>
      <c r="L358" s="79">
        <v>21100</v>
      </c>
      <c r="M358" s="79">
        <v>30800</v>
      </c>
      <c r="N358" s="77">
        <v>27300</v>
      </c>
      <c r="O358" s="69"/>
      <c r="P358" s="78">
        <f t="shared" si="43"/>
        <v>6.2072336265884653E-2</v>
      </c>
      <c r="Q358" s="81">
        <f t="shared" si="44"/>
        <v>4.7409579667644183E-2</v>
      </c>
      <c r="R358" s="81">
        <f t="shared" si="45"/>
        <v>7.9178885630498533E-2</v>
      </c>
      <c r="S358" s="81">
        <f t="shared" si="46"/>
        <v>2.9814271749755622E-2</v>
      </c>
      <c r="T358" s="81">
        <f t="shared" si="47"/>
        <v>4.3499511241446728E-2</v>
      </c>
      <c r="U358" s="81">
        <f t="shared" si="48"/>
        <v>0.13391984359726294</v>
      </c>
      <c r="V358" s="81">
        <f t="shared" si="49"/>
        <v>1.1241446725317693E-2</v>
      </c>
      <c r="W358" s="81">
        <f t="shared" si="50"/>
        <v>5.3274682306940373E-2</v>
      </c>
      <c r="X358" s="81">
        <f t="shared" si="51"/>
        <v>0.15249266862170088</v>
      </c>
      <c r="Y358" s="81">
        <f t="shared" si="52"/>
        <v>0.10312805474095797</v>
      </c>
      <c r="Z358" s="81">
        <f t="shared" si="53"/>
        <v>0.15053763440860216</v>
      </c>
      <c r="AA358" s="81">
        <f t="shared" si="54"/>
        <v>0.13343108504398826</v>
      </c>
    </row>
    <row r="359" spans="1:28" x14ac:dyDescent="0.3">
      <c r="A359" s="116">
        <v>43757</v>
      </c>
      <c r="B359" s="84">
        <v>205900</v>
      </c>
      <c r="C359" s="80">
        <v>12600</v>
      </c>
      <c r="D359" s="79">
        <v>9700</v>
      </c>
      <c r="E359" s="79">
        <v>16600</v>
      </c>
      <c r="F359" s="79">
        <v>6100</v>
      </c>
      <c r="G359" s="79">
        <v>8900</v>
      </c>
      <c r="H359" s="79">
        <v>27200</v>
      </c>
      <c r="I359" s="79">
        <v>2300</v>
      </c>
      <c r="J359" s="79">
        <v>10900</v>
      </c>
      <c r="K359" s="79">
        <v>31200</v>
      </c>
      <c r="L359" s="79">
        <v>21900</v>
      </c>
      <c r="M359" s="79">
        <v>30600</v>
      </c>
      <c r="N359" s="77">
        <v>27900</v>
      </c>
      <c r="P359" s="78">
        <f t="shared" si="43"/>
        <v>6.1194754735308401E-2</v>
      </c>
      <c r="Q359" s="81">
        <f t="shared" si="44"/>
        <v>4.7110247693054878E-2</v>
      </c>
      <c r="R359" s="81">
        <f t="shared" si="45"/>
        <v>8.0621661000485678E-2</v>
      </c>
      <c r="S359" s="81">
        <f t="shared" si="46"/>
        <v>2.9626032054395339E-2</v>
      </c>
      <c r="T359" s="81">
        <f t="shared" si="47"/>
        <v>4.3224866440019424E-2</v>
      </c>
      <c r="U359" s="81">
        <f t="shared" si="48"/>
        <v>0.13210296260320545</v>
      </c>
      <c r="V359" s="81">
        <f t="shared" si="49"/>
        <v>1.1170471102476931E-2</v>
      </c>
      <c r="W359" s="81">
        <f t="shared" si="50"/>
        <v>5.2938319572608063E-2</v>
      </c>
      <c r="X359" s="81">
        <f t="shared" si="51"/>
        <v>0.15152986886838271</v>
      </c>
      <c r="Y359" s="81">
        <f t="shared" si="52"/>
        <v>0.10636231180184555</v>
      </c>
      <c r="Z359" s="81">
        <f t="shared" si="53"/>
        <v>0.14861583292860611</v>
      </c>
      <c r="AA359" s="81">
        <f t="shared" si="54"/>
        <v>0.13550267119961146</v>
      </c>
    </row>
    <row r="360" spans="1:28" x14ac:dyDescent="0.3">
      <c r="A360" s="116">
        <v>43788</v>
      </c>
      <c r="B360" s="84">
        <v>205500</v>
      </c>
      <c r="C360" s="80">
        <v>12600</v>
      </c>
      <c r="D360" s="79">
        <v>9400</v>
      </c>
      <c r="E360" s="79">
        <v>16800</v>
      </c>
      <c r="F360" s="79">
        <v>6100</v>
      </c>
      <c r="G360" s="79">
        <v>8900</v>
      </c>
      <c r="H360" s="79">
        <v>27600</v>
      </c>
      <c r="I360" s="79">
        <v>2400</v>
      </c>
      <c r="J360" s="79">
        <v>10900</v>
      </c>
      <c r="K360" s="79">
        <v>31200</v>
      </c>
      <c r="L360" s="79">
        <v>21600</v>
      </c>
      <c r="M360" s="79">
        <v>30100</v>
      </c>
      <c r="N360" s="77">
        <v>27900</v>
      </c>
      <c r="P360" s="78">
        <f t="shared" si="43"/>
        <v>6.1313868613138686E-2</v>
      </c>
      <c r="Q360" s="81">
        <f t="shared" si="44"/>
        <v>4.5742092457420926E-2</v>
      </c>
      <c r="R360" s="81">
        <f t="shared" si="45"/>
        <v>8.1751824817518248E-2</v>
      </c>
      <c r="S360" s="81">
        <f t="shared" si="46"/>
        <v>2.9683698296836983E-2</v>
      </c>
      <c r="T360" s="81">
        <f t="shared" si="47"/>
        <v>4.3309002433090021E-2</v>
      </c>
      <c r="U360" s="81">
        <f t="shared" si="48"/>
        <v>0.1343065693430657</v>
      </c>
      <c r="V360" s="81">
        <f t="shared" si="49"/>
        <v>1.167883211678832E-2</v>
      </c>
      <c r="W360" s="81">
        <f t="shared" si="50"/>
        <v>5.3041362530413624E-2</v>
      </c>
      <c r="X360" s="81">
        <f t="shared" si="51"/>
        <v>0.15182481751824817</v>
      </c>
      <c r="Y360" s="81">
        <f t="shared" si="52"/>
        <v>0.10510948905109489</v>
      </c>
      <c r="Z360" s="81">
        <f t="shared" si="53"/>
        <v>0.14647201946472019</v>
      </c>
      <c r="AA360" s="81">
        <f t="shared" si="54"/>
        <v>0.13576642335766423</v>
      </c>
    </row>
    <row r="361" spans="1:28" ht="14.5" thickBot="1" x14ac:dyDescent="0.35">
      <c r="A361" s="118">
        <v>43818</v>
      </c>
      <c r="B361" s="88">
        <v>205800</v>
      </c>
      <c r="C361" s="89">
        <v>12800</v>
      </c>
      <c r="D361" s="90">
        <v>9400</v>
      </c>
      <c r="E361" s="90">
        <v>16600</v>
      </c>
      <c r="F361" s="90">
        <v>6200</v>
      </c>
      <c r="G361" s="90">
        <v>8900</v>
      </c>
      <c r="H361" s="90">
        <v>27600</v>
      </c>
      <c r="I361" s="90">
        <v>2300</v>
      </c>
      <c r="J361" s="90">
        <v>10900</v>
      </c>
      <c r="K361" s="90">
        <v>31200</v>
      </c>
      <c r="L361" s="90">
        <v>22000</v>
      </c>
      <c r="M361" s="90">
        <v>30100</v>
      </c>
      <c r="N361" s="91">
        <v>27800</v>
      </c>
      <c r="P361" s="78">
        <f t="shared" si="43"/>
        <v>6.2196307094266275E-2</v>
      </c>
      <c r="Q361" s="81">
        <f t="shared" si="44"/>
        <v>4.5675413022351799E-2</v>
      </c>
      <c r="R361" s="81">
        <f t="shared" si="45"/>
        <v>8.0660835762876582E-2</v>
      </c>
      <c r="S361" s="81">
        <f t="shared" si="46"/>
        <v>3.0126336248785229E-2</v>
      </c>
      <c r="T361" s="81">
        <f t="shared" si="47"/>
        <v>4.3245869776482024E-2</v>
      </c>
      <c r="U361" s="81">
        <f t="shared" si="48"/>
        <v>0.13411078717201166</v>
      </c>
      <c r="V361" s="81">
        <f t="shared" si="49"/>
        <v>1.1175898931000973E-2</v>
      </c>
      <c r="W361" s="81">
        <f t="shared" si="50"/>
        <v>5.2964042759961125E-2</v>
      </c>
      <c r="X361" s="81">
        <f t="shared" si="51"/>
        <v>0.15160349854227406</v>
      </c>
      <c r="Y361" s="81">
        <f t="shared" si="52"/>
        <v>0.10689990281827016</v>
      </c>
      <c r="Z361" s="81">
        <f t="shared" si="53"/>
        <v>0.14625850340136054</v>
      </c>
      <c r="AA361" s="81">
        <f t="shared" si="54"/>
        <v>0.13508260447035958</v>
      </c>
    </row>
    <row r="362" spans="1:28" x14ac:dyDescent="0.3">
      <c r="A362" s="119">
        <v>43850</v>
      </c>
      <c r="B362" s="94">
        <v>201800</v>
      </c>
      <c r="C362" s="95">
        <v>12600</v>
      </c>
      <c r="D362" s="95">
        <v>9200</v>
      </c>
      <c r="E362" s="95">
        <v>16400</v>
      </c>
      <c r="F362" s="95">
        <v>6200</v>
      </c>
      <c r="G362" s="96">
        <v>8900</v>
      </c>
      <c r="H362" s="95">
        <v>25900</v>
      </c>
      <c r="I362" s="96">
        <v>2400</v>
      </c>
      <c r="J362" s="95">
        <v>10900</v>
      </c>
      <c r="K362" s="96">
        <v>31400</v>
      </c>
      <c r="L362" s="95">
        <v>21500</v>
      </c>
      <c r="M362" s="96">
        <v>29200</v>
      </c>
      <c r="N362" s="95">
        <v>27200</v>
      </c>
      <c r="P362" s="78">
        <f t="shared" si="43"/>
        <v>6.2438057482656094E-2</v>
      </c>
      <c r="Q362" s="81">
        <f t="shared" si="44"/>
        <v>4.5589692765113973E-2</v>
      </c>
      <c r="R362" s="81">
        <f t="shared" si="45"/>
        <v>8.126858275520317E-2</v>
      </c>
      <c r="S362" s="81">
        <f t="shared" si="46"/>
        <v>3.0723488602576808E-2</v>
      </c>
      <c r="T362" s="81">
        <f t="shared" si="47"/>
        <v>4.410307234886026E-2</v>
      </c>
      <c r="U362" s="81">
        <f t="shared" si="48"/>
        <v>0.12834489593657086</v>
      </c>
      <c r="V362" s="81">
        <f t="shared" si="49"/>
        <v>1.1892963330029732E-2</v>
      </c>
      <c r="W362" s="81">
        <f t="shared" si="50"/>
        <v>5.4013875123885037E-2</v>
      </c>
      <c r="X362" s="81">
        <f t="shared" si="51"/>
        <v>0.15559960356788899</v>
      </c>
      <c r="Y362" s="81">
        <f t="shared" si="52"/>
        <v>0.10654112983151635</v>
      </c>
      <c r="Z362" s="81">
        <f t="shared" si="53"/>
        <v>0.14469772051536176</v>
      </c>
      <c r="AA362" s="81">
        <f t="shared" si="54"/>
        <v>0.13478691774033696</v>
      </c>
      <c r="AB362" s="69"/>
    </row>
    <row r="363" spans="1:28" x14ac:dyDescent="0.3">
      <c r="A363" s="120">
        <v>43881</v>
      </c>
      <c r="B363" s="84">
        <v>201900</v>
      </c>
      <c r="C363" s="77">
        <v>12300</v>
      </c>
      <c r="D363" s="77">
        <v>9100</v>
      </c>
      <c r="E363" s="77">
        <v>16100</v>
      </c>
      <c r="F363" s="77">
        <v>6200</v>
      </c>
      <c r="G363" s="97">
        <v>8900</v>
      </c>
      <c r="H363" s="77">
        <v>25400</v>
      </c>
      <c r="I363" s="97">
        <v>2400</v>
      </c>
      <c r="J363" s="77">
        <v>10900</v>
      </c>
      <c r="K363" s="97">
        <v>31400</v>
      </c>
      <c r="L363" s="77">
        <v>22000</v>
      </c>
      <c r="M363" s="97">
        <v>29300</v>
      </c>
      <c r="N363" s="77">
        <v>27900</v>
      </c>
      <c r="P363" s="78">
        <f t="shared" si="43"/>
        <v>6.0921248142644872E-2</v>
      </c>
      <c r="Q363" s="81">
        <f t="shared" si="44"/>
        <v>4.5071817731550272E-2</v>
      </c>
      <c r="R363" s="81">
        <f t="shared" si="45"/>
        <v>7.9742446755819707E-2</v>
      </c>
      <c r="S363" s="81">
        <f t="shared" si="46"/>
        <v>3.0708271421495788E-2</v>
      </c>
      <c r="T363" s="81">
        <f t="shared" si="47"/>
        <v>4.4081228330856863E-2</v>
      </c>
      <c r="U363" s="81">
        <f t="shared" si="48"/>
        <v>0.12580485388806339</v>
      </c>
      <c r="V363" s="81">
        <f t="shared" si="49"/>
        <v>1.188707280832095E-2</v>
      </c>
      <c r="W363" s="81">
        <f t="shared" si="50"/>
        <v>5.3987122337790988E-2</v>
      </c>
      <c r="X363" s="81">
        <f t="shared" si="51"/>
        <v>0.15552253590886578</v>
      </c>
      <c r="Y363" s="81">
        <f t="shared" si="52"/>
        <v>0.10896483407627539</v>
      </c>
      <c r="Z363" s="81">
        <f t="shared" si="53"/>
        <v>0.14512134720158495</v>
      </c>
      <c r="AA363" s="81">
        <f t="shared" si="54"/>
        <v>0.13818722139673106</v>
      </c>
      <c r="AB363" s="69"/>
    </row>
    <row r="364" spans="1:28" x14ac:dyDescent="0.3">
      <c r="A364" s="120">
        <v>43910</v>
      </c>
      <c r="B364" s="84">
        <v>199100</v>
      </c>
      <c r="C364" s="77">
        <v>12300</v>
      </c>
      <c r="D364" s="77">
        <v>9100</v>
      </c>
      <c r="E364" s="77">
        <v>16100</v>
      </c>
      <c r="F364" s="77">
        <v>6200</v>
      </c>
      <c r="G364" s="97">
        <v>8800</v>
      </c>
      <c r="H364" s="77">
        <v>25900</v>
      </c>
      <c r="I364" s="97">
        <v>2400</v>
      </c>
      <c r="J364" s="77">
        <v>10900</v>
      </c>
      <c r="K364" s="97">
        <v>31300</v>
      </c>
      <c r="L364" s="77">
        <v>19900</v>
      </c>
      <c r="M364" s="97">
        <v>28200</v>
      </c>
      <c r="N364" s="77">
        <v>28000</v>
      </c>
      <c r="P364" s="78">
        <f t="shared" si="43"/>
        <v>6.1778001004520341E-2</v>
      </c>
      <c r="Q364" s="81">
        <f t="shared" si="44"/>
        <v>4.5705675539929685E-2</v>
      </c>
      <c r="R364" s="81">
        <f t="shared" si="45"/>
        <v>8.0863887493721753E-2</v>
      </c>
      <c r="S364" s="81">
        <f t="shared" si="46"/>
        <v>3.11401305876444E-2</v>
      </c>
      <c r="T364" s="81">
        <f t="shared" si="47"/>
        <v>4.4198895027624308E-2</v>
      </c>
      <c r="U364" s="81">
        <f t="shared" si="48"/>
        <v>0.13008538422903063</v>
      </c>
      <c r="V364" s="81">
        <f t="shared" si="49"/>
        <v>1.2054244098442994E-2</v>
      </c>
      <c r="W364" s="81">
        <f t="shared" si="50"/>
        <v>5.4746358613761932E-2</v>
      </c>
      <c r="X364" s="81">
        <f t="shared" si="51"/>
        <v>0.15720743345052737</v>
      </c>
      <c r="Y364" s="81">
        <f t="shared" si="52"/>
        <v>9.9949773982923151E-2</v>
      </c>
      <c r="Z364" s="81">
        <f t="shared" si="53"/>
        <v>0.14163736815670516</v>
      </c>
      <c r="AA364" s="81">
        <f t="shared" si="54"/>
        <v>0.14063284781516824</v>
      </c>
      <c r="AB364" s="69"/>
    </row>
    <row r="365" spans="1:28" x14ac:dyDescent="0.3">
      <c r="A365" s="120">
        <v>43941</v>
      </c>
      <c r="B365" s="84">
        <v>178000</v>
      </c>
      <c r="C365" s="77">
        <v>10400</v>
      </c>
      <c r="D365" s="77">
        <v>7800</v>
      </c>
      <c r="E365" s="77">
        <v>14600</v>
      </c>
      <c r="F365" s="77">
        <v>5800</v>
      </c>
      <c r="G365" s="97">
        <v>8100</v>
      </c>
      <c r="H365" s="77">
        <v>24300</v>
      </c>
      <c r="I365" s="97">
        <v>2400</v>
      </c>
      <c r="J365" s="77">
        <v>10300</v>
      </c>
      <c r="K365" s="97">
        <v>28100</v>
      </c>
      <c r="L365" s="77">
        <v>11300</v>
      </c>
      <c r="M365" s="97">
        <v>27400</v>
      </c>
      <c r="N365" s="77">
        <v>27500</v>
      </c>
      <c r="P365" s="78">
        <f t="shared" si="43"/>
        <v>5.8426966292134834E-2</v>
      </c>
      <c r="Q365" s="81">
        <f t="shared" si="44"/>
        <v>4.3820224719101124E-2</v>
      </c>
      <c r="R365" s="81">
        <f t="shared" si="45"/>
        <v>8.202247191011236E-2</v>
      </c>
      <c r="S365" s="81">
        <f t="shared" si="46"/>
        <v>3.2584269662921349E-2</v>
      </c>
      <c r="T365" s="81">
        <f t="shared" si="47"/>
        <v>4.5505617977528091E-2</v>
      </c>
      <c r="U365" s="81">
        <f t="shared" si="48"/>
        <v>0.13651685393258428</v>
      </c>
      <c r="V365" s="81">
        <f t="shared" si="49"/>
        <v>1.3483146067415731E-2</v>
      </c>
      <c r="W365" s="81">
        <f t="shared" si="50"/>
        <v>5.7865168539325842E-2</v>
      </c>
      <c r="X365" s="81">
        <f t="shared" si="51"/>
        <v>0.15786516853932583</v>
      </c>
      <c r="Y365" s="81">
        <f t="shared" si="52"/>
        <v>6.348314606741573E-2</v>
      </c>
      <c r="Z365" s="81">
        <f t="shared" si="53"/>
        <v>0.15393258426966291</v>
      </c>
      <c r="AA365" s="81">
        <f t="shared" si="54"/>
        <v>0.1544943820224719</v>
      </c>
      <c r="AB365" s="69"/>
    </row>
    <row r="366" spans="1:28" x14ac:dyDescent="0.3">
      <c r="A366" s="120">
        <v>43971</v>
      </c>
      <c r="B366" s="84">
        <v>184100</v>
      </c>
      <c r="C366" s="77">
        <v>10200</v>
      </c>
      <c r="D366" s="77">
        <v>8300</v>
      </c>
      <c r="E366" s="77">
        <v>14600</v>
      </c>
      <c r="F366" s="77">
        <v>5800</v>
      </c>
      <c r="G366" s="97">
        <v>8200</v>
      </c>
      <c r="H366" s="77">
        <v>25900</v>
      </c>
      <c r="I366" s="97">
        <v>2300</v>
      </c>
      <c r="J366" s="77">
        <v>10300</v>
      </c>
      <c r="K366" s="97">
        <v>28900</v>
      </c>
      <c r="L366" s="77">
        <v>16500</v>
      </c>
      <c r="M366" s="97">
        <v>26400</v>
      </c>
      <c r="N366" s="77">
        <v>26700</v>
      </c>
      <c r="P366" s="78">
        <f t="shared" si="43"/>
        <v>5.5404671374253124E-2</v>
      </c>
      <c r="Q366" s="81">
        <f t="shared" si="44"/>
        <v>4.5084193373166756E-2</v>
      </c>
      <c r="R366" s="81">
        <f t="shared" si="45"/>
        <v>7.9304725692558392E-2</v>
      </c>
      <c r="S366" s="81">
        <f t="shared" si="46"/>
        <v>3.1504617055947856E-2</v>
      </c>
      <c r="T366" s="81">
        <f t="shared" si="47"/>
        <v>4.4541010320478004E-2</v>
      </c>
      <c r="U366" s="81">
        <f t="shared" si="48"/>
        <v>0.14068441064638784</v>
      </c>
      <c r="V366" s="81">
        <f t="shared" si="49"/>
        <v>1.2493210211841391E-2</v>
      </c>
      <c r="W366" s="81">
        <f t="shared" si="50"/>
        <v>5.5947854426941883E-2</v>
      </c>
      <c r="X366" s="81">
        <f t="shared" si="51"/>
        <v>0.15697990222705052</v>
      </c>
      <c r="Y366" s="81">
        <f t="shared" si="52"/>
        <v>8.9625203693644753E-2</v>
      </c>
      <c r="Z366" s="81">
        <f t="shared" si="53"/>
        <v>0.14340032590983162</v>
      </c>
      <c r="AA366" s="81">
        <f t="shared" si="54"/>
        <v>0.14502987506789788</v>
      </c>
      <c r="AB366" s="69"/>
    </row>
    <row r="367" spans="1:28" x14ac:dyDescent="0.3">
      <c r="A367" s="120">
        <v>44002</v>
      </c>
      <c r="B367" s="84">
        <v>192100</v>
      </c>
      <c r="C367" s="77">
        <v>10500</v>
      </c>
      <c r="D367" s="77">
        <v>8400</v>
      </c>
      <c r="E367" s="77">
        <v>14500</v>
      </c>
      <c r="F367" s="77">
        <v>5800</v>
      </c>
      <c r="G367" s="97">
        <v>8200</v>
      </c>
      <c r="H367" s="77">
        <v>26700</v>
      </c>
      <c r="I367" s="97">
        <v>2300</v>
      </c>
      <c r="J367" s="77">
        <v>10300</v>
      </c>
      <c r="K367" s="97">
        <v>29500</v>
      </c>
      <c r="L367" s="77">
        <v>22600</v>
      </c>
      <c r="M367" s="97">
        <v>27000</v>
      </c>
      <c r="N367" s="77">
        <v>26300</v>
      </c>
      <c r="P367" s="78">
        <f t="shared" si="43"/>
        <v>5.4659031754294637E-2</v>
      </c>
      <c r="Q367" s="81">
        <f t="shared" si="44"/>
        <v>4.372722540343571E-2</v>
      </c>
      <c r="R367" s="81">
        <f t="shared" si="45"/>
        <v>7.5481520041644976E-2</v>
      </c>
      <c r="S367" s="81">
        <f t="shared" si="46"/>
        <v>3.019260801665799E-2</v>
      </c>
      <c r="T367" s="81">
        <f t="shared" si="47"/>
        <v>4.2686100989068193E-2</v>
      </c>
      <c r="U367" s="81">
        <f t="shared" si="48"/>
        <v>0.13899010931806352</v>
      </c>
      <c r="V367" s="81">
        <f t="shared" si="49"/>
        <v>1.1972930765226444E-2</v>
      </c>
      <c r="W367" s="81">
        <f t="shared" si="50"/>
        <v>5.3617907339927121E-2</v>
      </c>
      <c r="X367" s="81">
        <f t="shared" si="51"/>
        <v>0.15356585111920876</v>
      </c>
      <c r="Y367" s="81">
        <f t="shared" si="52"/>
        <v>0.11764705882352941</v>
      </c>
      <c r="Z367" s="81">
        <f t="shared" si="53"/>
        <v>0.14055179593961478</v>
      </c>
      <c r="AA367" s="81">
        <f t="shared" si="54"/>
        <v>0.13690786048932849</v>
      </c>
      <c r="AB367" s="69"/>
    </row>
    <row r="368" spans="1:28" x14ac:dyDescent="0.3">
      <c r="A368" s="120">
        <v>44032</v>
      </c>
      <c r="B368" s="84">
        <v>192400</v>
      </c>
      <c r="C368" s="77">
        <v>10700</v>
      </c>
      <c r="D368" s="77">
        <v>8300</v>
      </c>
      <c r="E368" s="77">
        <v>14600</v>
      </c>
      <c r="F368" s="77">
        <v>5800</v>
      </c>
      <c r="G368" s="97">
        <v>8000</v>
      </c>
      <c r="H368" s="77">
        <v>27200</v>
      </c>
      <c r="I368" s="97">
        <v>2300</v>
      </c>
      <c r="J368" s="77">
        <v>10100</v>
      </c>
      <c r="K368" s="97">
        <v>29700</v>
      </c>
      <c r="L368" s="77">
        <v>22600</v>
      </c>
      <c r="M368" s="97">
        <v>26600</v>
      </c>
      <c r="N368" s="77">
        <v>26500</v>
      </c>
      <c r="P368" s="78">
        <f t="shared" si="43"/>
        <v>5.5613305613305616E-2</v>
      </c>
      <c r="Q368" s="81">
        <f t="shared" si="44"/>
        <v>4.3139293139293142E-2</v>
      </c>
      <c r="R368" s="81">
        <f t="shared" si="45"/>
        <v>7.5883575883575888E-2</v>
      </c>
      <c r="S368" s="81">
        <f t="shared" si="46"/>
        <v>3.0145530145530147E-2</v>
      </c>
      <c r="T368" s="81">
        <f t="shared" si="47"/>
        <v>4.1580041580041582E-2</v>
      </c>
      <c r="U368" s="81">
        <f t="shared" si="48"/>
        <v>0.14137214137214138</v>
      </c>
      <c r="V368" s="81">
        <f t="shared" si="49"/>
        <v>1.1954261954261955E-2</v>
      </c>
      <c r="W368" s="81">
        <f t="shared" si="50"/>
        <v>5.2494802494802498E-2</v>
      </c>
      <c r="X368" s="81">
        <f t="shared" si="51"/>
        <v>0.15436590436590436</v>
      </c>
      <c r="Y368" s="81">
        <f t="shared" si="52"/>
        <v>0.11746361746361747</v>
      </c>
      <c r="Z368" s="81">
        <f t="shared" si="53"/>
        <v>0.13825363825363826</v>
      </c>
      <c r="AA368" s="81">
        <f t="shared" si="54"/>
        <v>0.13773388773388773</v>
      </c>
      <c r="AB368" s="69"/>
    </row>
    <row r="369" spans="1:28" x14ac:dyDescent="0.3">
      <c r="A369" s="120">
        <v>44063</v>
      </c>
      <c r="B369" s="84">
        <v>192000</v>
      </c>
      <c r="C369" s="77">
        <v>10200</v>
      </c>
      <c r="D369" s="77">
        <v>8500</v>
      </c>
      <c r="E369" s="77">
        <v>14400</v>
      </c>
      <c r="F369" s="77">
        <v>5800</v>
      </c>
      <c r="G369" s="97">
        <v>8000</v>
      </c>
      <c r="H369" s="77">
        <v>27400</v>
      </c>
      <c r="I369" s="97">
        <v>2300</v>
      </c>
      <c r="J369" s="77">
        <v>9800</v>
      </c>
      <c r="K369" s="97">
        <v>29500</v>
      </c>
      <c r="L369" s="77">
        <v>21600</v>
      </c>
      <c r="M369" s="97">
        <v>27100</v>
      </c>
      <c r="N369" s="77">
        <v>27400</v>
      </c>
      <c r="P369" s="78">
        <f t="shared" si="43"/>
        <v>5.3124999999999999E-2</v>
      </c>
      <c r="Q369" s="81">
        <f t="shared" si="44"/>
        <v>4.4270833333333336E-2</v>
      </c>
      <c r="R369" s="81">
        <f t="shared" si="45"/>
        <v>7.4999999999999997E-2</v>
      </c>
      <c r="S369" s="81">
        <f t="shared" si="46"/>
        <v>3.0208333333333334E-2</v>
      </c>
      <c r="T369" s="81">
        <f t="shared" si="47"/>
        <v>4.1666666666666664E-2</v>
      </c>
      <c r="U369" s="81">
        <f t="shared" si="48"/>
        <v>0.14270833333333333</v>
      </c>
      <c r="V369" s="81">
        <f t="shared" si="49"/>
        <v>1.1979166666666667E-2</v>
      </c>
      <c r="W369" s="81">
        <f t="shared" si="50"/>
        <v>5.1041666666666666E-2</v>
      </c>
      <c r="X369" s="81">
        <f t="shared" si="51"/>
        <v>0.15364583333333334</v>
      </c>
      <c r="Y369" s="81">
        <f t="shared" si="52"/>
        <v>0.1125</v>
      </c>
      <c r="Z369" s="81">
        <f t="shared" si="53"/>
        <v>0.14114583333333333</v>
      </c>
      <c r="AA369" s="81">
        <f t="shared" si="54"/>
        <v>0.14270833333333333</v>
      </c>
      <c r="AB369" s="69"/>
    </row>
    <row r="370" spans="1:28" x14ac:dyDescent="0.3">
      <c r="A370" s="120">
        <v>44094</v>
      </c>
      <c r="B370" s="84">
        <v>193000</v>
      </c>
      <c r="C370" s="77">
        <v>10000</v>
      </c>
      <c r="D370" s="77">
        <v>8900</v>
      </c>
      <c r="E370" s="77">
        <v>14400</v>
      </c>
      <c r="F370" s="77">
        <v>5900</v>
      </c>
      <c r="G370" s="97">
        <v>8100</v>
      </c>
      <c r="H370" s="77">
        <v>27400</v>
      </c>
      <c r="I370" s="97">
        <v>2300</v>
      </c>
      <c r="J370" s="77">
        <v>10100</v>
      </c>
      <c r="K370" s="97">
        <v>29600</v>
      </c>
      <c r="L370" s="77">
        <v>21800</v>
      </c>
      <c r="M370" s="97">
        <v>27100</v>
      </c>
      <c r="N370" s="77">
        <v>27400</v>
      </c>
      <c r="P370" s="78">
        <f t="shared" si="43"/>
        <v>5.181347150259067E-2</v>
      </c>
      <c r="Q370" s="81">
        <f t="shared" si="44"/>
        <v>4.6113989637305702E-2</v>
      </c>
      <c r="R370" s="81">
        <f t="shared" si="45"/>
        <v>7.4611398963730563E-2</v>
      </c>
      <c r="S370" s="81">
        <f t="shared" si="46"/>
        <v>3.0569948186528497E-2</v>
      </c>
      <c r="T370" s="81">
        <f t="shared" si="47"/>
        <v>4.1968911917098443E-2</v>
      </c>
      <c r="U370" s="81">
        <f t="shared" si="48"/>
        <v>0.14196891191709846</v>
      </c>
      <c r="V370" s="81">
        <f t="shared" si="49"/>
        <v>1.1917098445595855E-2</v>
      </c>
      <c r="W370" s="81">
        <f t="shared" si="50"/>
        <v>5.233160621761658E-2</v>
      </c>
      <c r="X370" s="81">
        <f t="shared" si="51"/>
        <v>0.15336787564766841</v>
      </c>
      <c r="Y370" s="81">
        <f t="shared" si="52"/>
        <v>0.11295336787564766</v>
      </c>
      <c r="Z370" s="81">
        <f t="shared" si="53"/>
        <v>0.14041450777202072</v>
      </c>
      <c r="AA370" s="81">
        <f t="shared" si="54"/>
        <v>0.14196891191709846</v>
      </c>
      <c r="AB370" s="69"/>
    </row>
    <row r="371" spans="1:28" x14ac:dyDescent="0.3">
      <c r="A371" s="120">
        <v>44124</v>
      </c>
      <c r="B371" s="84">
        <v>194800</v>
      </c>
      <c r="C371" s="77">
        <v>9900</v>
      </c>
      <c r="D371" s="77">
        <v>9000</v>
      </c>
      <c r="E371" s="77">
        <v>14500</v>
      </c>
      <c r="F371" s="77">
        <v>5900</v>
      </c>
      <c r="G371" s="97">
        <v>8200</v>
      </c>
      <c r="H371" s="77">
        <v>27700</v>
      </c>
      <c r="I371" s="97">
        <v>2300</v>
      </c>
      <c r="J371" s="77">
        <v>9900</v>
      </c>
      <c r="K371" s="97">
        <v>29500</v>
      </c>
      <c r="L371" s="77">
        <v>23200</v>
      </c>
      <c r="M371" s="97">
        <v>27500</v>
      </c>
      <c r="N371" s="77">
        <v>27200</v>
      </c>
      <c r="P371" s="78">
        <f t="shared" si="43"/>
        <v>5.0821355236139627E-2</v>
      </c>
      <c r="Q371" s="81">
        <f t="shared" si="44"/>
        <v>4.6201232032854207E-2</v>
      </c>
      <c r="R371" s="81">
        <f t="shared" si="45"/>
        <v>7.4435318275154011E-2</v>
      </c>
      <c r="S371" s="81">
        <f t="shared" si="46"/>
        <v>3.0287474332648872E-2</v>
      </c>
      <c r="T371" s="81">
        <f t="shared" si="47"/>
        <v>4.2094455852156057E-2</v>
      </c>
      <c r="U371" s="81">
        <f t="shared" si="48"/>
        <v>0.14219712525667352</v>
      </c>
      <c r="V371" s="81">
        <f t="shared" si="49"/>
        <v>1.1806981519507187E-2</v>
      </c>
      <c r="W371" s="81">
        <f t="shared" si="50"/>
        <v>5.0821355236139627E-2</v>
      </c>
      <c r="X371" s="81">
        <f t="shared" si="51"/>
        <v>0.15143737166324436</v>
      </c>
      <c r="Y371" s="81">
        <f t="shared" si="52"/>
        <v>0.11909650924024641</v>
      </c>
      <c r="Z371" s="81">
        <f t="shared" si="53"/>
        <v>0.14117043121149897</v>
      </c>
      <c r="AA371" s="81">
        <f t="shared" si="54"/>
        <v>0.13963039014373715</v>
      </c>
      <c r="AB371" s="69"/>
    </row>
    <row r="372" spans="1:28" x14ac:dyDescent="0.3">
      <c r="A372" s="120">
        <v>44155</v>
      </c>
      <c r="B372" s="84">
        <v>197300</v>
      </c>
      <c r="C372" s="77">
        <v>9800</v>
      </c>
      <c r="D372" s="77">
        <v>9200</v>
      </c>
      <c r="E372" s="77">
        <v>14600</v>
      </c>
      <c r="F372" s="77">
        <v>6100</v>
      </c>
      <c r="G372" s="97">
        <v>8200</v>
      </c>
      <c r="H372" s="77">
        <v>28500</v>
      </c>
      <c r="I372" s="97">
        <v>2300</v>
      </c>
      <c r="J372" s="77">
        <v>9900</v>
      </c>
      <c r="K372" s="97">
        <v>29600</v>
      </c>
      <c r="L372" s="77">
        <v>24800</v>
      </c>
      <c r="M372" s="97">
        <v>27400</v>
      </c>
      <c r="N372" s="77">
        <v>26900</v>
      </c>
      <c r="P372" s="78">
        <f t="shared" si="43"/>
        <v>4.9670552458185503E-2</v>
      </c>
      <c r="Q372" s="81">
        <f t="shared" si="44"/>
        <v>4.6629498226051697E-2</v>
      </c>
      <c r="R372" s="81">
        <f t="shared" si="45"/>
        <v>7.3998986315255949E-2</v>
      </c>
      <c r="S372" s="81">
        <f t="shared" si="46"/>
        <v>3.0917384693360365E-2</v>
      </c>
      <c r="T372" s="81">
        <f t="shared" si="47"/>
        <v>4.1561074505828688E-2</v>
      </c>
      <c r="U372" s="81">
        <f t="shared" si="48"/>
        <v>0.14445007602635582</v>
      </c>
      <c r="V372" s="81">
        <f t="shared" si="49"/>
        <v>1.1657374556512924E-2</v>
      </c>
      <c r="W372" s="81">
        <f t="shared" si="50"/>
        <v>5.0177394830207805E-2</v>
      </c>
      <c r="X372" s="81">
        <f t="shared" si="51"/>
        <v>0.15002534211860111</v>
      </c>
      <c r="Y372" s="81">
        <f t="shared" si="52"/>
        <v>0.12569690826153065</v>
      </c>
      <c r="Z372" s="81">
        <f t="shared" si="53"/>
        <v>0.1388748099341105</v>
      </c>
      <c r="AA372" s="81">
        <f t="shared" si="54"/>
        <v>0.13634059807399898</v>
      </c>
      <c r="AB372" s="69"/>
    </row>
    <row r="373" spans="1:28" ht="14.5" thickBot="1" x14ac:dyDescent="0.35">
      <c r="A373" s="121">
        <v>44185</v>
      </c>
      <c r="B373" s="88">
        <v>197600</v>
      </c>
      <c r="C373" s="91">
        <v>9900</v>
      </c>
      <c r="D373" s="91">
        <v>9000</v>
      </c>
      <c r="E373" s="91">
        <v>14600</v>
      </c>
      <c r="F373" s="91">
        <v>6300</v>
      </c>
      <c r="G373" s="98">
        <v>8200</v>
      </c>
      <c r="H373" s="91">
        <v>29200</v>
      </c>
      <c r="I373" s="98">
        <v>2300</v>
      </c>
      <c r="J373" s="91">
        <v>10000</v>
      </c>
      <c r="K373" s="98">
        <v>29700</v>
      </c>
      <c r="L373" s="91">
        <v>24100</v>
      </c>
      <c r="M373" s="98">
        <v>27300</v>
      </c>
      <c r="N373" s="91">
        <v>27000</v>
      </c>
      <c r="P373" s="78">
        <f t="shared" si="43"/>
        <v>5.0101214574898786E-2</v>
      </c>
      <c r="Q373" s="81">
        <f t="shared" si="44"/>
        <v>4.5546558704453441E-2</v>
      </c>
      <c r="R373" s="81">
        <f t="shared" si="45"/>
        <v>7.3886639676113364E-2</v>
      </c>
      <c r="S373" s="81">
        <f t="shared" si="46"/>
        <v>3.1882591093117411E-2</v>
      </c>
      <c r="T373" s="81">
        <f t="shared" si="47"/>
        <v>4.1497975708502027E-2</v>
      </c>
      <c r="U373" s="81">
        <f t="shared" si="48"/>
        <v>0.14777327935222673</v>
      </c>
      <c r="V373" s="81">
        <f t="shared" si="49"/>
        <v>1.1639676113360324E-2</v>
      </c>
      <c r="W373" s="81">
        <f t="shared" si="50"/>
        <v>5.0607287449392711E-2</v>
      </c>
      <c r="X373" s="81">
        <f t="shared" si="51"/>
        <v>0.15030364372469635</v>
      </c>
      <c r="Y373" s="81">
        <f t="shared" si="52"/>
        <v>0.12196356275303644</v>
      </c>
      <c r="Z373" s="81">
        <f t="shared" si="53"/>
        <v>0.13815789473684212</v>
      </c>
      <c r="AA373" s="81">
        <f t="shared" si="54"/>
        <v>0.13663967611336034</v>
      </c>
      <c r="AB373" s="69"/>
    </row>
    <row r="374" spans="1:28" x14ac:dyDescent="0.3">
      <c r="A374" s="122">
        <v>44216</v>
      </c>
      <c r="B374" s="94">
        <v>187400</v>
      </c>
      <c r="C374" s="95">
        <v>9700</v>
      </c>
      <c r="D374" s="95">
        <v>9200</v>
      </c>
      <c r="E374" s="95">
        <v>13400</v>
      </c>
      <c r="F374" s="95">
        <v>6200</v>
      </c>
      <c r="G374" s="96">
        <v>7800</v>
      </c>
      <c r="H374" s="95">
        <v>26000</v>
      </c>
      <c r="I374" s="96">
        <v>2100</v>
      </c>
      <c r="J374" s="95">
        <v>10000</v>
      </c>
      <c r="K374" s="96">
        <v>30600</v>
      </c>
      <c r="L374" s="95">
        <v>18600</v>
      </c>
      <c r="M374" s="96">
        <v>28700</v>
      </c>
      <c r="N374" s="95">
        <v>25100</v>
      </c>
      <c r="P374" s="78">
        <f t="shared" si="43"/>
        <v>5.176093916755603E-2</v>
      </c>
      <c r="Q374" s="78">
        <f t="shared" si="44"/>
        <v>4.909284951974386E-2</v>
      </c>
      <c r="R374" s="78">
        <f t="shared" si="45"/>
        <v>7.1504802561366057E-2</v>
      </c>
      <c r="S374" s="78">
        <f t="shared" si="46"/>
        <v>3.3084311632870865E-2</v>
      </c>
      <c r="T374" s="78">
        <f t="shared" si="47"/>
        <v>4.1622198505869797E-2</v>
      </c>
      <c r="U374" s="78">
        <f t="shared" si="48"/>
        <v>0.13874066168623267</v>
      </c>
      <c r="V374" s="78">
        <f t="shared" si="49"/>
        <v>1.1205976520811099E-2</v>
      </c>
      <c r="W374" s="78">
        <f t="shared" si="50"/>
        <v>5.3361792956243333E-2</v>
      </c>
      <c r="X374" s="78">
        <f t="shared" si="51"/>
        <v>0.1632870864461046</v>
      </c>
      <c r="Y374" s="78">
        <f t="shared" si="52"/>
        <v>9.9252934898612588E-2</v>
      </c>
      <c r="Z374" s="78">
        <f t="shared" si="53"/>
        <v>0.15314834578441835</v>
      </c>
      <c r="AA374" s="78">
        <f t="shared" si="54"/>
        <v>0.13393810032017076</v>
      </c>
    </row>
    <row r="375" spans="1:28" x14ac:dyDescent="0.3">
      <c r="A375" s="116">
        <v>44247</v>
      </c>
      <c r="B375" s="84">
        <v>188500</v>
      </c>
      <c r="C375" s="77">
        <v>9300</v>
      </c>
      <c r="D375" s="77">
        <v>9200</v>
      </c>
      <c r="E375" s="77">
        <v>13000</v>
      </c>
      <c r="F375" s="77">
        <v>6100</v>
      </c>
      <c r="G375" s="97">
        <v>7900</v>
      </c>
      <c r="H375" s="77">
        <v>25800</v>
      </c>
      <c r="I375" s="97">
        <v>2100</v>
      </c>
      <c r="J375" s="77">
        <v>10000</v>
      </c>
      <c r="K375" s="97">
        <v>31600</v>
      </c>
      <c r="L375" s="77">
        <v>19100</v>
      </c>
      <c r="M375" s="97">
        <v>29300</v>
      </c>
      <c r="N375" s="77">
        <v>25100</v>
      </c>
      <c r="O375" s="69"/>
      <c r="P375" s="78">
        <f t="shared" si="43"/>
        <v>4.9336870026525197E-2</v>
      </c>
      <c r="Q375" s="78">
        <f t="shared" si="44"/>
        <v>4.880636604774536E-2</v>
      </c>
      <c r="R375" s="78">
        <f t="shared" si="45"/>
        <v>6.8965517241379309E-2</v>
      </c>
      <c r="S375" s="78">
        <f t="shared" si="46"/>
        <v>3.2360742705570295E-2</v>
      </c>
      <c r="T375" s="78">
        <f t="shared" si="47"/>
        <v>4.1909814323607429E-2</v>
      </c>
      <c r="U375" s="78">
        <f t="shared" si="48"/>
        <v>0.13687002652519895</v>
      </c>
      <c r="V375" s="78">
        <f t="shared" si="49"/>
        <v>1.1140583554376658E-2</v>
      </c>
      <c r="W375" s="78">
        <f t="shared" si="50"/>
        <v>5.3050397877984087E-2</v>
      </c>
      <c r="X375" s="78">
        <f t="shared" si="51"/>
        <v>0.16763925729442972</v>
      </c>
      <c r="Y375" s="78">
        <f t="shared" si="52"/>
        <v>0.1013262599469496</v>
      </c>
      <c r="Z375" s="78">
        <f t="shared" si="53"/>
        <v>0.15543766578249338</v>
      </c>
      <c r="AA375" s="78">
        <f t="shared" si="54"/>
        <v>0.13315649867374005</v>
      </c>
    </row>
    <row r="376" spans="1:28" x14ac:dyDescent="0.3">
      <c r="A376" s="116">
        <v>44275</v>
      </c>
      <c r="B376" s="84">
        <v>190300</v>
      </c>
      <c r="C376" s="77">
        <v>9900</v>
      </c>
      <c r="D376" s="77">
        <v>9400</v>
      </c>
      <c r="E376" s="77">
        <v>13200</v>
      </c>
      <c r="F376" s="77">
        <v>6100</v>
      </c>
      <c r="G376" s="97">
        <v>7800</v>
      </c>
      <c r="H376" s="77">
        <v>25900</v>
      </c>
      <c r="I376" s="97">
        <v>2000</v>
      </c>
      <c r="J376" s="77">
        <v>10000</v>
      </c>
      <c r="K376" s="97">
        <v>31900</v>
      </c>
      <c r="L376" s="77">
        <v>19200</v>
      </c>
      <c r="M376" s="97">
        <v>29800</v>
      </c>
      <c r="N376" s="77">
        <v>25100</v>
      </c>
      <c r="O376" s="69"/>
      <c r="P376" s="78">
        <f t="shared" si="43"/>
        <v>5.2023121387283239E-2</v>
      </c>
      <c r="Q376" s="78">
        <f t="shared" si="44"/>
        <v>4.9395691014188121E-2</v>
      </c>
      <c r="R376" s="78">
        <f t="shared" si="45"/>
        <v>6.9364161849710976E-2</v>
      </c>
      <c r="S376" s="78">
        <f t="shared" si="46"/>
        <v>3.2054650551760377E-2</v>
      </c>
      <c r="T376" s="78">
        <f t="shared" si="47"/>
        <v>4.0987913820283765E-2</v>
      </c>
      <c r="U376" s="78">
        <f t="shared" si="48"/>
        <v>0.13610089332632685</v>
      </c>
      <c r="V376" s="78">
        <f t="shared" si="49"/>
        <v>1.0509721492380452E-2</v>
      </c>
      <c r="W376" s="78">
        <f t="shared" si="50"/>
        <v>5.2548607461902257E-2</v>
      </c>
      <c r="X376" s="78">
        <f t="shared" si="51"/>
        <v>0.16763005780346821</v>
      </c>
      <c r="Y376" s="78">
        <f t="shared" si="52"/>
        <v>0.10089332632685234</v>
      </c>
      <c r="Z376" s="78">
        <f t="shared" si="53"/>
        <v>0.15659485023646874</v>
      </c>
      <c r="AA376" s="78">
        <f t="shared" si="54"/>
        <v>0.13189700472937468</v>
      </c>
    </row>
    <row r="377" spans="1:28" x14ac:dyDescent="0.3">
      <c r="A377" s="116">
        <v>44306</v>
      </c>
      <c r="B377" s="84">
        <v>190500</v>
      </c>
      <c r="C377" s="77">
        <v>10000</v>
      </c>
      <c r="D377" s="77">
        <v>9400</v>
      </c>
      <c r="E377" s="77">
        <v>13300</v>
      </c>
      <c r="F377" s="77">
        <v>6100</v>
      </c>
      <c r="G377" s="97">
        <v>7900</v>
      </c>
      <c r="H377" s="77">
        <v>25800</v>
      </c>
      <c r="I377" s="97">
        <v>2100</v>
      </c>
      <c r="J377" s="77">
        <v>10000</v>
      </c>
      <c r="K377" s="97">
        <v>31500</v>
      </c>
      <c r="L377" s="77">
        <v>19200</v>
      </c>
      <c r="M377" s="97">
        <v>30100</v>
      </c>
      <c r="N377" s="77">
        <v>25100</v>
      </c>
      <c r="O377" s="69"/>
      <c r="P377" s="78">
        <f t="shared" si="43"/>
        <v>5.2493438320209973E-2</v>
      </c>
      <c r="Q377" s="78">
        <f t="shared" si="44"/>
        <v>4.9343832020997375E-2</v>
      </c>
      <c r="R377" s="78">
        <f t="shared" si="45"/>
        <v>6.9816272965879264E-2</v>
      </c>
      <c r="S377" s="78">
        <f t="shared" si="46"/>
        <v>3.2020997375328084E-2</v>
      </c>
      <c r="T377" s="78">
        <f t="shared" si="47"/>
        <v>4.1469816272965879E-2</v>
      </c>
      <c r="U377" s="78">
        <f t="shared" si="48"/>
        <v>0.13543307086614173</v>
      </c>
      <c r="V377" s="78">
        <f t="shared" si="49"/>
        <v>1.1023622047244094E-2</v>
      </c>
      <c r="W377" s="78">
        <f t="shared" si="50"/>
        <v>5.2493438320209973E-2</v>
      </c>
      <c r="X377" s="78">
        <f t="shared" si="51"/>
        <v>0.16535433070866143</v>
      </c>
      <c r="Y377" s="78">
        <f t="shared" si="52"/>
        <v>0.10078740157480315</v>
      </c>
      <c r="Z377" s="78">
        <f t="shared" si="53"/>
        <v>0.15800524934383203</v>
      </c>
      <c r="AA377" s="78">
        <f t="shared" si="54"/>
        <v>0.13175853018372705</v>
      </c>
    </row>
    <row r="378" spans="1:28" x14ac:dyDescent="0.3">
      <c r="A378" s="116">
        <v>44336</v>
      </c>
      <c r="B378" s="84">
        <v>191500</v>
      </c>
      <c r="C378" s="77">
        <v>9800</v>
      </c>
      <c r="D378" s="77">
        <v>9500</v>
      </c>
      <c r="E378" s="77">
        <v>13400</v>
      </c>
      <c r="F378" s="77">
        <v>6100</v>
      </c>
      <c r="G378" s="97">
        <v>7900</v>
      </c>
      <c r="H378" s="77">
        <v>25800</v>
      </c>
      <c r="I378" s="97">
        <v>2100</v>
      </c>
      <c r="J378" s="77">
        <v>10000</v>
      </c>
      <c r="K378" s="97">
        <v>31600</v>
      </c>
      <c r="L378" s="77">
        <v>19700</v>
      </c>
      <c r="M378" s="97">
        <v>30400</v>
      </c>
      <c r="N378" s="77">
        <v>25200</v>
      </c>
      <c r="O378" s="69"/>
      <c r="P378" s="78">
        <f t="shared" si="43"/>
        <v>5.1174934725848567E-2</v>
      </c>
      <c r="Q378" s="78">
        <f t="shared" si="44"/>
        <v>4.960835509138381E-2</v>
      </c>
      <c r="R378" s="78">
        <f t="shared" si="45"/>
        <v>6.9973890339425582E-2</v>
      </c>
      <c r="S378" s="78">
        <f t="shared" si="46"/>
        <v>3.1853785900783291E-2</v>
      </c>
      <c r="T378" s="78">
        <f t="shared" si="47"/>
        <v>4.1253263707571798E-2</v>
      </c>
      <c r="U378" s="78">
        <f t="shared" si="48"/>
        <v>0.13472584856396866</v>
      </c>
      <c r="V378" s="78">
        <f t="shared" si="49"/>
        <v>1.0966057441253264E-2</v>
      </c>
      <c r="W378" s="78">
        <f t="shared" si="50"/>
        <v>5.2219321148825062E-2</v>
      </c>
      <c r="X378" s="78">
        <f t="shared" si="51"/>
        <v>0.16501305483028719</v>
      </c>
      <c r="Y378" s="78">
        <f t="shared" si="52"/>
        <v>0.10287206266318538</v>
      </c>
      <c r="Z378" s="78">
        <f t="shared" si="53"/>
        <v>0.15874673629242819</v>
      </c>
      <c r="AA378" s="78">
        <f t="shared" si="54"/>
        <v>0.13159268929503917</v>
      </c>
    </row>
    <row r="379" spans="1:28" x14ac:dyDescent="0.3">
      <c r="A379" s="116">
        <v>44367</v>
      </c>
      <c r="B379" s="84">
        <v>192600</v>
      </c>
      <c r="C379" s="77">
        <v>10100</v>
      </c>
      <c r="D379" s="77">
        <v>9400</v>
      </c>
      <c r="E379" s="77">
        <v>13400</v>
      </c>
      <c r="F379" s="77">
        <v>6100</v>
      </c>
      <c r="G379" s="97">
        <v>7800</v>
      </c>
      <c r="H379" s="77">
        <v>25700</v>
      </c>
      <c r="I379" s="97">
        <v>2000</v>
      </c>
      <c r="J379" s="77">
        <v>10100</v>
      </c>
      <c r="K379" s="97">
        <v>32200</v>
      </c>
      <c r="L379" s="77">
        <v>19900</v>
      </c>
      <c r="M379" s="97">
        <v>30900</v>
      </c>
      <c r="N379" s="77">
        <v>25000</v>
      </c>
      <c r="O379" s="69"/>
      <c r="P379" s="78">
        <f t="shared" si="43"/>
        <v>5.2440290758047764E-2</v>
      </c>
      <c r="Q379" s="78">
        <f t="shared" si="44"/>
        <v>4.8805815160955349E-2</v>
      </c>
      <c r="R379" s="78">
        <f t="shared" si="45"/>
        <v>6.9574247144340601E-2</v>
      </c>
      <c r="S379" s="78">
        <f t="shared" si="46"/>
        <v>3.1671858774662512E-2</v>
      </c>
      <c r="T379" s="78">
        <f t="shared" si="47"/>
        <v>4.0498442367601244E-2</v>
      </c>
      <c r="U379" s="78">
        <f t="shared" si="48"/>
        <v>0.13343717549325027</v>
      </c>
      <c r="V379" s="78">
        <f t="shared" si="49"/>
        <v>1.0384215991692628E-2</v>
      </c>
      <c r="W379" s="78">
        <f t="shared" si="50"/>
        <v>5.2440290758047764E-2</v>
      </c>
      <c r="X379" s="78">
        <f t="shared" si="51"/>
        <v>0.1671858774662513</v>
      </c>
      <c r="Y379" s="78">
        <f t="shared" si="52"/>
        <v>0.10332294911734165</v>
      </c>
      <c r="Z379" s="78">
        <f t="shared" si="53"/>
        <v>0.16043613707165108</v>
      </c>
      <c r="AA379" s="78">
        <f t="shared" si="54"/>
        <v>0.12980269989615784</v>
      </c>
    </row>
    <row r="380" spans="1:28" x14ac:dyDescent="0.3">
      <c r="A380" s="116">
        <v>44397</v>
      </c>
      <c r="B380" s="84">
        <v>192600</v>
      </c>
      <c r="C380" s="77">
        <v>10200</v>
      </c>
      <c r="D380" s="77">
        <v>9500</v>
      </c>
      <c r="E380" s="77">
        <v>13400</v>
      </c>
      <c r="F380" s="77">
        <v>6100</v>
      </c>
      <c r="G380" s="97">
        <v>7900</v>
      </c>
      <c r="H380" s="77">
        <v>25300</v>
      </c>
      <c r="I380" s="97">
        <v>2000</v>
      </c>
      <c r="J380" s="77">
        <v>10100</v>
      </c>
      <c r="K380" s="97">
        <v>32300</v>
      </c>
      <c r="L380" s="77">
        <v>19800</v>
      </c>
      <c r="M380" s="97">
        <v>31100</v>
      </c>
      <c r="N380" s="77">
        <v>24900</v>
      </c>
      <c r="O380" s="69"/>
      <c r="P380" s="78">
        <f t="shared" si="43"/>
        <v>5.2959501557632398E-2</v>
      </c>
      <c r="Q380" s="78">
        <f t="shared" si="44"/>
        <v>4.9325025960539982E-2</v>
      </c>
      <c r="R380" s="78">
        <f t="shared" si="45"/>
        <v>6.9574247144340601E-2</v>
      </c>
      <c r="S380" s="78">
        <f t="shared" si="46"/>
        <v>3.1671858774662512E-2</v>
      </c>
      <c r="T380" s="78">
        <f t="shared" si="47"/>
        <v>4.1017653167185877E-2</v>
      </c>
      <c r="U380" s="78">
        <f t="shared" si="48"/>
        <v>0.13136033229491173</v>
      </c>
      <c r="V380" s="78">
        <f t="shared" si="49"/>
        <v>1.0384215991692628E-2</v>
      </c>
      <c r="W380" s="78">
        <f t="shared" si="50"/>
        <v>5.2440290758047764E-2</v>
      </c>
      <c r="X380" s="78">
        <f t="shared" si="51"/>
        <v>0.16770508826583594</v>
      </c>
      <c r="Y380" s="78">
        <f t="shared" si="52"/>
        <v>0.10280373831775701</v>
      </c>
      <c r="Z380" s="78">
        <f t="shared" si="53"/>
        <v>0.16147455867082036</v>
      </c>
      <c r="AA380" s="78">
        <f t="shared" si="54"/>
        <v>0.1292834890965732</v>
      </c>
    </row>
    <row r="381" spans="1:28" x14ac:dyDescent="0.3">
      <c r="A381" s="116">
        <v>44428</v>
      </c>
      <c r="B381" s="84">
        <v>192400</v>
      </c>
      <c r="C381" s="77">
        <v>10100</v>
      </c>
      <c r="D381" s="77">
        <v>9400</v>
      </c>
      <c r="E381" s="77">
        <v>13300</v>
      </c>
      <c r="F381" s="77">
        <v>6300</v>
      </c>
      <c r="G381" s="97">
        <v>7900</v>
      </c>
      <c r="H381" s="77">
        <v>25700</v>
      </c>
      <c r="I381" s="97">
        <v>2000</v>
      </c>
      <c r="J381" s="77">
        <v>10100</v>
      </c>
      <c r="K381" s="97">
        <v>32300</v>
      </c>
      <c r="L381" s="77">
        <v>19800</v>
      </c>
      <c r="M381" s="97">
        <v>30500</v>
      </c>
      <c r="N381" s="77">
        <v>25000</v>
      </c>
      <c r="O381" s="69"/>
      <c r="P381" s="78">
        <f t="shared" si="43"/>
        <v>5.2494802494802498E-2</v>
      </c>
      <c r="Q381" s="78">
        <f t="shared" si="44"/>
        <v>4.8856548856548859E-2</v>
      </c>
      <c r="R381" s="78">
        <f t="shared" si="45"/>
        <v>6.9126819126819131E-2</v>
      </c>
      <c r="S381" s="78">
        <f t="shared" si="46"/>
        <v>3.2744282744282746E-2</v>
      </c>
      <c r="T381" s="78">
        <f t="shared" si="47"/>
        <v>4.1060291060291063E-2</v>
      </c>
      <c r="U381" s="78">
        <f t="shared" si="48"/>
        <v>0.13357588357588357</v>
      </c>
      <c r="V381" s="78">
        <f t="shared" si="49"/>
        <v>1.0395010395010396E-2</v>
      </c>
      <c r="W381" s="78">
        <f t="shared" si="50"/>
        <v>5.2494802494802498E-2</v>
      </c>
      <c r="X381" s="78">
        <f t="shared" si="51"/>
        <v>0.16787941787941787</v>
      </c>
      <c r="Y381" s="78">
        <f t="shared" si="52"/>
        <v>0.10291060291060292</v>
      </c>
      <c r="Z381" s="78">
        <f t="shared" si="53"/>
        <v>0.15852390852390852</v>
      </c>
      <c r="AA381" s="78">
        <f t="shared" si="54"/>
        <v>0.12993762993762994</v>
      </c>
    </row>
    <row r="382" spans="1:28" x14ac:dyDescent="0.3">
      <c r="A382" s="116">
        <v>44459</v>
      </c>
      <c r="B382" s="84">
        <v>190000</v>
      </c>
      <c r="C382" s="77">
        <v>10000</v>
      </c>
      <c r="D382" s="77">
        <v>9600</v>
      </c>
      <c r="E382" s="77">
        <v>13100</v>
      </c>
      <c r="F382" s="77">
        <v>6200</v>
      </c>
      <c r="G382" s="97">
        <v>7800</v>
      </c>
      <c r="H382" s="77">
        <v>25700</v>
      </c>
      <c r="I382" s="97">
        <v>2000</v>
      </c>
      <c r="J382" s="77">
        <v>10000</v>
      </c>
      <c r="K382" s="97">
        <v>31900</v>
      </c>
      <c r="L382" s="77">
        <v>19100</v>
      </c>
      <c r="M382" s="97">
        <v>29700</v>
      </c>
      <c r="N382" s="77">
        <v>24900</v>
      </c>
      <c r="O382" s="69"/>
      <c r="P382" s="78">
        <f t="shared" si="43"/>
        <v>5.2631578947368418E-2</v>
      </c>
      <c r="Q382" s="78">
        <f t="shared" si="44"/>
        <v>5.0526315789473683E-2</v>
      </c>
      <c r="R382" s="78">
        <f t="shared" si="45"/>
        <v>6.8947368421052632E-2</v>
      </c>
      <c r="S382" s="78">
        <f t="shared" si="46"/>
        <v>3.2631578947368421E-2</v>
      </c>
      <c r="T382" s="78">
        <f t="shared" si="47"/>
        <v>4.1052631578947368E-2</v>
      </c>
      <c r="U382" s="78">
        <f t="shared" si="48"/>
        <v>0.13526315789473684</v>
      </c>
      <c r="V382" s="78">
        <f t="shared" si="49"/>
        <v>1.0526315789473684E-2</v>
      </c>
      <c r="W382" s="78">
        <f t="shared" si="50"/>
        <v>5.2631578947368418E-2</v>
      </c>
      <c r="X382" s="78">
        <f t="shared" si="51"/>
        <v>0.16789473684210526</v>
      </c>
      <c r="Y382" s="78">
        <f t="shared" si="52"/>
        <v>0.10052631578947369</v>
      </c>
      <c r="Z382" s="78">
        <f t="shared" si="53"/>
        <v>0.15631578947368421</v>
      </c>
      <c r="AA382" s="78">
        <f t="shared" si="54"/>
        <v>0.13105263157894737</v>
      </c>
    </row>
    <row r="383" spans="1:28" x14ac:dyDescent="0.3">
      <c r="A383" s="116">
        <v>44489</v>
      </c>
      <c r="B383" s="84">
        <v>193100</v>
      </c>
      <c r="C383" s="77">
        <v>10100</v>
      </c>
      <c r="D383" s="77">
        <v>9700</v>
      </c>
      <c r="E383" s="77">
        <v>13500</v>
      </c>
      <c r="F383" s="77">
        <v>6300</v>
      </c>
      <c r="G383" s="97">
        <v>7800</v>
      </c>
      <c r="H383" s="77">
        <v>26100</v>
      </c>
      <c r="I383" s="97">
        <v>2000</v>
      </c>
      <c r="J383" s="77">
        <v>10100</v>
      </c>
      <c r="K383" s="97">
        <v>32700</v>
      </c>
      <c r="L383" s="77">
        <v>18700</v>
      </c>
      <c r="M383" s="97">
        <v>31200</v>
      </c>
      <c r="N383" s="77">
        <v>24900</v>
      </c>
      <c r="O383" s="69"/>
      <c r="P383" s="78">
        <f t="shared" si="43"/>
        <v>5.2304505437597099E-2</v>
      </c>
      <c r="Q383" s="78">
        <f t="shared" si="44"/>
        <v>5.0233039875712066E-2</v>
      </c>
      <c r="R383" s="78">
        <f t="shared" si="45"/>
        <v>6.991196271361988E-2</v>
      </c>
      <c r="S383" s="78">
        <f t="shared" si="46"/>
        <v>3.2625582599689278E-2</v>
      </c>
      <c r="T383" s="78">
        <f t="shared" si="47"/>
        <v>4.0393578456758159E-2</v>
      </c>
      <c r="U383" s="78">
        <f t="shared" si="48"/>
        <v>0.13516312791299845</v>
      </c>
      <c r="V383" s="78">
        <f t="shared" si="49"/>
        <v>1.0357327809425169E-2</v>
      </c>
      <c r="W383" s="78">
        <f t="shared" si="50"/>
        <v>5.2304505437597099E-2</v>
      </c>
      <c r="X383" s="78">
        <f t="shared" si="51"/>
        <v>0.16934230968410149</v>
      </c>
      <c r="Y383" s="78">
        <f t="shared" si="52"/>
        <v>9.6841015018125323E-2</v>
      </c>
      <c r="Z383" s="78">
        <f t="shared" si="53"/>
        <v>0.16157431382703263</v>
      </c>
      <c r="AA383" s="78">
        <f t="shared" si="54"/>
        <v>0.12894873122734335</v>
      </c>
    </row>
    <row r="384" spans="1:28" x14ac:dyDescent="0.3">
      <c r="A384" s="116">
        <v>44520</v>
      </c>
      <c r="B384" s="84">
        <v>194600</v>
      </c>
      <c r="C384" s="77">
        <v>10100</v>
      </c>
      <c r="D384" s="77">
        <v>9500</v>
      </c>
      <c r="E384" s="77">
        <v>13700</v>
      </c>
      <c r="F384" s="77">
        <v>6500</v>
      </c>
      <c r="G384" s="97">
        <v>7900</v>
      </c>
      <c r="H384" s="77">
        <v>26500</v>
      </c>
      <c r="I384" s="97">
        <v>2100</v>
      </c>
      <c r="J384" s="77">
        <v>10200</v>
      </c>
      <c r="K384" s="97">
        <v>33400</v>
      </c>
      <c r="L384" s="77">
        <v>18700</v>
      </c>
      <c r="M384" s="97">
        <v>31000</v>
      </c>
      <c r="N384" s="77">
        <v>25000</v>
      </c>
      <c r="P384" s="78">
        <f t="shared" si="43"/>
        <v>5.1901336073997946E-2</v>
      </c>
      <c r="Q384" s="78">
        <f t="shared" si="44"/>
        <v>4.8818088386433707E-2</v>
      </c>
      <c r="R384" s="78">
        <f t="shared" si="45"/>
        <v>7.0400822199383345E-2</v>
      </c>
      <c r="S384" s="78">
        <f t="shared" si="46"/>
        <v>3.340184994861254E-2</v>
      </c>
      <c r="T384" s="78">
        <f t="shared" si="47"/>
        <v>4.0596094552929084E-2</v>
      </c>
      <c r="U384" s="78">
        <f t="shared" si="48"/>
        <v>0.13617677286742036</v>
      </c>
      <c r="V384" s="78">
        <f t="shared" si="49"/>
        <v>1.0791366906474821E-2</v>
      </c>
      <c r="W384" s="78">
        <f t="shared" si="50"/>
        <v>5.2415210688591986E-2</v>
      </c>
      <c r="X384" s="78">
        <f t="shared" si="51"/>
        <v>0.17163412127440905</v>
      </c>
      <c r="Y384" s="78">
        <f t="shared" si="52"/>
        <v>9.6094552929085308E-2</v>
      </c>
      <c r="Z384" s="78">
        <f t="shared" si="53"/>
        <v>0.1593011305241521</v>
      </c>
      <c r="AA384" s="78">
        <f t="shared" si="54"/>
        <v>0.12846865364850976</v>
      </c>
    </row>
    <row r="385" spans="1:27" ht="14.5" thickBot="1" x14ac:dyDescent="0.35">
      <c r="A385" s="118">
        <v>44550</v>
      </c>
      <c r="B385" s="88">
        <v>200100</v>
      </c>
      <c r="C385" s="91">
        <v>9900</v>
      </c>
      <c r="D385" s="91">
        <v>10700</v>
      </c>
      <c r="E385" s="91">
        <v>14800</v>
      </c>
      <c r="F385" s="91">
        <v>6300</v>
      </c>
      <c r="G385" s="98">
        <v>8400</v>
      </c>
      <c r="H385" s="91">
        <v>26900</v>
      </c>
      <c r="I385" s="98">
        <v>2500</v>
      </c>
      <c r="J385" s="91">
        <v>10700</v>
      </c>
      <c r="K385" s="98">
        <v>31700</v>
      </c>
      <c r="L385" s="91">
        <v>21300</v>
      </c>
      <c r="M385" s="98">
        <v>30000</v>
      </c>
      <c r="N385" s="91">
        <v>26900</v>
      </c>
      <c r="P385" s="78">
        <f t="shared" si="43"/>
        <v>4.9475262368815595E-2</v>
      </c>
      <c r="Q385" s="78">
        <f t="shared" si="44"/>
        <v>5.3473263368315843E-2</v>
      </c>
      <c r="R385" s="78">
        <f t="shared" si="45"/>
        <v>7.3963018490754623E-2</v>
      </c>
      <c r="S385" s="78">
        <f t="shared" si="46"/>
        <v>3.1484257871064465E-2</v>
      </c>
      <c r="T385" s="78">
        <f t="shared" si="47"/>
        <v>4.1979010494752625E-2</v>
      </c>
      <c r="U385" s="78">
        <f t="shared" si="48"/>
        <v>0.13443278360819591</v>
      </c>
      <c r="V385" s="78">
        <f t="shared" si="49"/>
        <v>1.249375312343828E-2</v>
      </c>
      <c r="W385" s="78">
        <f t="shared" si="50"/>
        <v>5.3473263368315843E-2</v>
      </c>
      <c r="X385" s="78">
        <f t="shared" si="51"/>
        <v>0.1584207896051974</v>
      </c>
      <c r="Y385" s="78">
        <f t="shared" si="52"/>
        <v>0.10644677661169415</v>
      </c>
      <c r="Z385" s="78">
        <f t="shared" si="53"/>
        <v>0.14992503748125938</v>
      </c>
      <c r="AA385" s="78">
        <f t="shared" si="54"/>
        <v>0.13443278360819591</v>
      </c>
    </row>
    <row r="386" spans="1:27" x14ac:dyDescent="0.3">
      <c r="A386" s="122">
        <v>44583</v>
      </c>
      <c r="B386" s="94">
        <v>196800</v>
      </c>
      <c r="C386" s="95">
        <v>10000</v>
      </c>
      <c r="D386" s="95">
        <v>10300</v>
      </c>
      <c r="E386" s="95">
        <v>14600</v>
      </c>
      <c r="F386" s="95">
        <v>6000</v>
      </c>
      <c r="G386" s="96">
        <v>8300</v>
      </c>
      <c r="H386" s="95">
        <v>26100</v>
      </c>
      <c r="I386" s="96">
        <v>2500</v>
      </c>
      <c r="J386" s="95">
        <v>10700</v>
      </c>
      <c r="K386" s="96">
        <v>31600</v>
      </c>
      <c r="L386" s="95">
        <v>21300</v>
      </c>
      <c r="M386" s="96">
        <v>29400</v>
      </c>
      <c r="N386" s="95">
        <v>26000</v>
      </c>
      <c r="P386" s="78">
        <f t="shared" ref="P386:P397" si="55">C386/$B386</f>
        <v>5.08130081300813E-2</v>
      </c>
      <c r="Q386" s="78">
        <f t="shared" ref="Q386:Q397" si="56">D386/$B386</f>
        <v>5.233739837398374E-2</v>
      </c>
      <c r="R386" s="78">
        <f t="shared" ref="R386:R397" si="57">E386/$B386</f>
        <v>7.41869918699187E-2</v>
      </c>
      <c r="S386" s="78">
        <f t="shared" ref="S386:S397" si="58">F386/$B386</f>
        <v>3.048780487804878E-2</v>
      </c>
      <c r="T386" s="78">
        <f t="shared" ref="T386:T397" si="59">G386/$B386</f>
        <v>4.217479674796748E-2</v>
      </c>
      <c r="U386" s="78">
        <f t="shared" ref="U386:U397" si="60">H386/$B386</f>
        <v>0.1326219512195122</v>
      </c>
      <c r="V386" s="78">
        <f t="shared" ref="V386:V397" si="61">I386/$B386</f>
        <v>1.2703252032520325E-2</v>
      </c>
      <c r="W386" s="78">
        <f t="shared" ref="W386:W397" si="62">J386/$B386</f>
        <v>5.4369918699186989E-2</v>
      </c>
      <c r="X386" s="78">
        <f t="shared" ref="X386:X397" si="63">K386/$B386</f>
        <v>0.16056910569105692</v>
      </c>
      <c r="Y386" s="78">
        <f t="shared" ref="Y386:Y397" si="64">L386/$B386</f>
        <v>0.10823170731707317</v>
      </c>
      <c r="Z386" s="78">
        <f t="shared" ref="Z386:Z397" si="65">M386/$B386</f>
        <v>0.14939024390243902</v>
      </c>
      <c r="AA386" s="78">
        <f t="shared" ref="AA386:AA397" si="66">N386/$B386</f>
        <v>0.13211382113821138</v>
      </c>
    </row>
    <row r="387" spans="1:27" x14ac:dyDescent="0.3">
      <c r="A387" s="116">
        <v>44614</v>
      </c>
      <c r="B387" s="84">
        <v>198600</v>
      </c>
      <c r="C387" s="77">
        <v>10100</v>
      </c>
      <c r="D387" s="77">
        <v>10500</v>
      </c>
      <c r="E387" s="77">
        <v>14800</v>
      </c>
      <c r="F387" s="77">
        <v>6000</v>
      </c>
      <c r="G387" s="97">
        <v>8400</v>
      </c>
      <c r="H387" s="77">
        <v>26300</v>
      </c>
      <c r="I387" s="97">
        <v>2500</v>
      </c>
      <c r="J387" s="77">
        <v>10800</v>
      </c>
      <c r="K387" s="97">
        <v>31700</v>
      </c>
      <c r="L387" s="77">
        <v>21600</v>
      </c>
      <c r="M387" s="97">
        <v>30000</v>
      </c>
      <c r="N387" s="77">
        <v>25900</v>
      </c>
      <c r="O387" s="69"/>
      <c r="P387" s="78">
        <f t="shared" si="55"/>
        <v>5.0855991943605239E-2</v>
      </c>
      <c r="Q387" s="78">
        <f t="shared" si="56"/>
        <v>5.2870090634441085E-2</v>
      </c>
      <c r="R387" s="78">
        <f t="shared" si="57"/>
        <v>7.452165156092648E-2</v>
      </c>
      <c r="S387" s="78">
        <f t="shared" si="58"/>
        <v>3.0211480362537766E-2</v>
      </c>
      <c r="T387" s="78">
        <f t="shared" si="59"/>
        <v>4.2296072507552872E-2</v>
      </c>
      <c r="U387" s="78">
        <f t="shared" si="60"/>
        <v>0.13242698892245719</v>
      </c>
      <c r="V387" s="78">
        <f t="shared" si="61"/>
        <v>1.2588116817724069E-2</v>
      </c>
      <c r="W387" s="78">
        <f t="shared" si="62"/>
        <v>5.4380664652567974E-2</v>
      </c>
      <c r="X387" s="78">
        <f t="shared" si="63"/>
        <v>0.1596173212487412</v>
      </c>
      <c r="Y387" s="78">
        <f t="shared" si="64"/>
        <v>0.10876132930513595</v>
      </c>
      <c r="Z387" s="78">
        <f t="shared" si="65"/>
        <v>0.15105740181268881</v>
      </c>
      <c r="AA387" s="78">
        <f t="shared" si="66"/>
        <v>0.13041289023162134</v>
      </c>
    </row>
    <row r="388" spans="1:27" x14ac:dyDescent="0.3">
      <c r="A388" s="116">
        <v>44642</v>
      </c>
      <c r="B388" s="84">
        <v>199100</v>
      </c>
      <c r="C388" s="77">
        <v>10300</v>
      </c>
      <c r="D388" s="77">
        <v>10800</v>
      </c>
      <c r="E388" s="77">
        <v>14900</v>
      </c>
      <c r="F388" s="77">
        <v>6000</v>
      </c>
      <c r="G388" s="97">
        <v>8400</v>
      </c>
      <c r="H388" s="77">
        <v>26300</v>
      </c>
      <c r="I388" s="97">
        <v>2500</v>
      </c>
      <c r="J388" s="77">
        <v>10800</v>
      </c>
      <c r="K388" s="97">
        <v>31500</v>
      </c>
      <c r="L388" s="77">
        <v>21900</v>
      </c>
      <c r="M388" s="97">
        <v>29700</v>
      </c>
      <c r="N388" s="77">
        <v>26000</v>
      </c>
      <c r="O388" s="69"/>
      <c r="P388" s="78">
        <f t="shared" si="55"/>
        <v>5.1732797589151183E-2</v>
      </c>
      <c r="Q388" s="78">
        <f t="shared" si="56"/>
        <v>5.4244098442993473E-2</v>
      </c>
      <c r="R388" s="78">
        <f t="shared" si="57"/>
        <v>7.4836765444500256E-2</v>
      </c>
      <c r="S388" s="78">
        <f t="shared" si="58"/>
        <v>3.0135610246107485E-2</v>
      </c>
      <c r="T388" s="78">
        <f t="shared" si="59"/>
        <v>4.2189854344550477E-2</v>
      </c>
      <c r="U388" s="78">
        <f t="shared" si="60"/>
        <v>0.13209442491210446</v>
      </c>
      <c r="V388" s="78">
        <f t="shared" si="61"/>
        <v>1.2556504269211451E-2</v>
      </c>
      <c r="W388" s="78">
        <f t="shared" si="62"/>
        <v>5.4244098442993473E-2</v>
      </c>
      <c r="X388" s="78">
        <f t="shared" si="63"/>
        <v>0.15821195379206429</v>
      </c>
      <c r="Y388" s="78">
        <f t="shared" si="64"/>
        <v>0.10999497739829231</v>
      </c>
      <c r="Z388" s="78">
        <f t="shared" si="65"/>
        <v>0.14917127071823205</v>
      </c>
      <c r="AA388" s="78">
        <f t="shared" si="66"/>
        <v>0.13058764439979909</v>
      </c>
    </row>
    <row r="389" spans="1:27" x14ac:dyDescent="0.3">
      <c r="A389" s="116">
        <v>44673</v>
      </c>
      <c r="B389" s="84">
        <v>201600</v>
      </c>
      <c r="C389" s="77">
        <v>10500</v>
      </c>
      <c r="D389" s="77">
        <v>10700</v>
      </c>
      <c r="E389" s="77">
        <v>14900</v>
      </c>
      <c r="F389" s="77">
        <v>5900</v>
      </c>
      <c r="G389" s="97">
        <v>8400</v>
      </c>
      <c r="H389" s="77">
        <v>26100</v>
      </c>
      <c r="I389" s="97">
        <v>2500</v>
      </c>
      <c r="J389" s="77">
        <v>10700</v>
      </c>
      <c r="K389" s="97">
        <v>31800</v>
      </c>
      <c r="L389" s="77">
        <v>22300</v>
      </c>
      <c r="M389" s="97">
        <v>31800</v>
      </c>
      <c r="N389" s="77">
        <v>26000</v>
      </c>
      <c r="O389" s="69"/>
      <c r="P389" s="78">
        <f t="shared" si="55"/>
        <v>5.2083333333333336E-2</v>
      </c>
      <c r="Q389" s="78">
        <f t="shared" si="56"/>
        <v>5.3075396825396824E-2</v>
      </c>
      <c r="R389" s="78">
        <f t="shared" si="57"/>
        <v>7.390873015873016E-2</v>
      </c>
      <c r="S389" s="78">
        <f t="shared" si="58"/>
        <v>2.9265873015873016E-2</v>
      </c>
      <c r="T389" s="78">
        <f t="shared" si="59"/>
        <v>4.1666666666666664E-2</v>
      </c>
      <c r="U389" s="78">
        <f t="shared" si="60"/>
        <v>0.12946428571428573</v>
      </c>
      <c r="V389" s="78">
        <f t="shared" si="61"/>
        <v>1.240079365079365E-2</v>
      </c>
      <c r="W389" s="78">
        <f t="shared" si="62"/>
        <v>5.3075396825396824E-2</v>
      </c>
      <c r="X389" s="78">
        <f t="shared" si="63"/>
        <v>0.15773809523809523</v>
      </c>
      <c r="Y389" s="78">
        <f t="shared" si="64"/>
        <v>0.11061507936507936</v>
      </c>
      <c r="Z389" s="78">
        <f t="shared" si="65"/>
        <v>0.15773809523809523</v>
      </c>
      <c r="AA389" s="78">
        <f t="shared" si="66"/>
        <v>0.12896825396825398</v>
      </c>
    </row>
    <row r="390" spans="1:27" x14ac:dyDescent="0.3">
      <c r="A390" s="116">
        <v>44703</v>
      </c>
      <c r="B390" s="84">
        <v>202300</v>
      </c>
      <c r="C390" s="77">
        <v>10200</v>
      </c>
      <c r="D390" s="77">
        <v>10600</v>
      </c>
      <c r="E390" s="77">
        <v>15000</v>
      </c>
      <c r="F390" s="77">
        <v>5900</v>
      </c>
      <c r="G390" s="97">
        <v>8500</v>
      </c>
      <c r="H390" s="77">
        <v>26300</v>
      </c>
      <c r="I390" s="97">
        <v>2500</v>
      </c>
      <c r="J390" s="77">
        <v>10600</v>
      </c>
      <c r="K390" s="97">
        <v>32000</v>
      </c>
      <c r="L390" s="77">
        <v>22600</v>
      </c>
      <c r="M390" s="97">
        <v>32100</v>
      </c>
      <c r="N390" s="77">
        <v>26000</v>
      </c>
      <c r="O390" s="69"/>
      <c r="P390" s="78">
        <f t="shared" si="55"/>
        <v>5.0420168067226892E-2</v>
      </c>
      <c r="Q390" s="78">
        <f t="shared" si="56"/>
        <v>5.2397429560059321E-2</v>
      </c>
      <c r="R390" s="78">
        <f t="shared" si="57"/>
        <v>7.4147305981216022E-2</v>
      </c>
      <c r="S390" s="78">
        <f t="shared" si="58"/>
        <v>2.91646070192783E-2</v>
      </c>
      <c r="T390" s="78">
        <f t="shared" si="59"/>
        <v>4.2016806722689079E-2</v>
      </c>
      <c r="U390" s="78">
        <f t="shared" si="60"/>
        <v>0.13000494315373209</v>
      </c>
      <c r="V390" s="78">
        <f t="shared" si="61"/>
        <v>1.2357884330202669E-2</v>
      </c>
      <c r="W390" s="78">
        <f t="shared" si="62"/>
        <v>5.2397429560059321E-2</v>
      </c>
      <c r="X390" s="78">
        <f t="shared" si="63"/>
        <v>0.15818091942659418</v>
      </c>
      <c r="Y390" s="78">
        <f t="shared" si="64"/>
        <v>0.11171527434503213</v>
      </c>
      <c r="Z390" s="78">
        <f t="shared" si="65"/>
        <v>0.15867523479980228</v>
      </c>
      <c r="AA390" s="78">
        <f t="shared" si="66"/>
        <v>0.12852199703410777</v>
      </c>
    </row>
    <row r="391" spans="1:27" x14ac:dyDescent="0.3">
      <c r="A391" s="116">
        <v>44734</v>
      </c>
      <c r="B391" s="84">
        <v>201900</v>
      </c>
      <c r="C391" s="77">
        <v>10100</v>
      </c>
      <c r="D391" s="77">
        <v>10600</v>
      </c>
      <c r="E391" s="77">
        <v>15300</v>
      </c>
      <c r="F391" s="77">
        <v>5900</v>
      </c>
      <c r="G391" s="97">
        <v>8400</v>
      </c>
      <c r="H391" s="77">
        <v>26300</v>
      </c>
      <c r="I391" s="97">
        <v>2500</v>
      </c>
      <c r="J391" s="77">
        <v>10600</v>
      </c>
      <c r="K391" s="97">
        <v>31900</v>
      </c>
      <c r="L391" s="77">
        <v>22600</v>
      </c>
      <c r="M391" s="97">
        <f>7100+23300+(33300-31900)</f>
        <v>31800</v>
      </c>
      <c r="N391" s="77">
        <v>25900</v>
      </c>
      <c r="O391" s="69"/>
      <c r="P391" s="78">
        <f t="shared" si="55"/>
        <v>5.0024764735017338E-2</v>
      </c>
      <c r="Q391" s="78">
        <f t="shared" si="56"/>
        <v>5.2501238236750868E-2</v>
      </c>
      <c r="R391" s="78">
        <f t="shared" si="57"/>
        <v>7.5780089153046057E-2</v>
      </c>
      <c r="S391" s="78">
        <f t="shared" si="58"/>
        <v>2.9222387320455671E-2</v>
      </c>
      <c r="T391" s="78">
        <f t="shared" si="59"/>
        <v>4.1604754829123326E-2</v>
      </c>
      <c r="U391" s="78">
        <f t="shared" si="60"/>
        <v>0.13026250619118376</v>
      </c>
      <c r="V391" s="78">
        <f t="shared" si="61"/>
        <v>1.2382367508667657E-2</v>
      </c>
      <c r="W391" s="78">
        <f t="shared" si="62"/>
        <v>5.2501238236750868E-2</v>
      </c>
      <c r="X391" s="78">
        <f t="shared" si="63"/>
        <v>0.1579990094105993</v>
      </c>
      <c r="Y391" s="78">
        <f t="shared" si="64"/>
        <v>0.11193660227835563</v>
      </c>
      <c r="Z391" s="78">
        <f t="shared" si="65"/>
        <v>0.1575037147102526</v>
      </c>
      <c r="AA391" s="78">
        <f t="shared" si="66"/>
        <v>0.12828132738979692</v>
      </c>
    </row>
    <row r="392" spans="1:27" x14ac:dyDescent="0.3">
      <c r="A392" s="116">
        <v>44764</v>
      </c>
      <c r="B392" s="84">
        <v>201300</v>
      </c>
      <c r="C392" s="77">
        <v>9900</v>
      </c>
      <c r="D392" s="77">
        <v>10600</v>
      </c>
      <c r="E392" s="77">
        <v>15200</v>
      </c>
      <c r="F392" s="77">
        <v>5900</v>
      </c>
      <c r="G392" s="97">
        <v>8600</v>
      </c>
      <c r="H392" s="77">
        <v>26300</v>
      </c>
      <c r="I392" s="97">
        <v>2500</v>
      </c>
      <c r="J392" s="77">
        <v>10600</v>
      </c>
      <c r="K392" s="97">
        <v>32400</v>
      </c>
      <c r="L392" s="77">
        <v>22700</v>
      </c>
      <c r="M392" s="97">
        <v>31900</v>
      </c>
      <c r="N392" s="77">
        <v>24700</v>
      </c>
      <c r="O392" s="69"/>
      <c r="P392" s="78">
        <f t="shared" si="55"/>
        <v>4.9180327868852458E-2</v>
      </c>
      <c r="Q392" s="78">
        <f t="shared" si="56"/>
        <v>5.2657724788872332E-2</v>
      </c>
      <c r="R392" s="78">
        <f t="shared" si="57"/>
        <v>7.5509190263288631E-2</v>
      </c>
      <c r="S392" s="78">
        <f t="shared" si="58"/>
        <v>2.9309488325881768E-2</v>
      </c>
      <c r="T392" s="78">
        <f t="shared" si="59"/>
        <v>4.2722305017386983E-2</v>
      </c>
      <c r="U392" s="78">
        <f t="shared" si="60"/>
        <v>0.13065076999503228</v>
      </c>
      <c r="V392" s="78">
        <f t="shared" si="61"/>
        <v>1.2419274714356682E-2</v>
      </c>
      <c r="W392" s="78">
        <f t="shared" si="62"/>
        <v>5.2657724788872332E-2</v>
      </c>
      <c r="X392" s="78">
        <f t="shared" si="63"/>
        <v>0.16095380029806258</v>
      </c>
      <c r="Y392" s="78">
        <f t="shared" si="64"/>
        <v>0.11276701440635867</v>
      </c>
      <c r="Z392" s="78">
        <f t="shared" si="65"/>
        <v>0.15846994535519127</v>
      </c>
      <c r="AA392" s="78">
        <f t="shared" si="66"/>
        <v>0.12270243417784402</v>
      </c>
    </row>
    <row r="393" spans="1:27" x14ac:dyDescent="0.3">
      <c r="A393" s="116">
        <v>44795</v>
      </c>
      <c r="B393" s="84">
        <v>202400</v>
      </c>
      <c r="C393" s="77">
        <v>9900</v>
      </c>
      <c r="D393" s="77">
        <v>10500</v>
      </c>
      <c r="E393" s="77">
        <v>15300</v>
      </c>
      <c r="F393" s="77">
        <v>6100</v>
      </c>
      <c r="G393" s="97">
        <v>8500</v>
      </c>
      <c r="H393" s="77">
        <v>26500</v>
      </c>
      <c r="I393" s="97">
        <v>2500</v>
      </c>
      <c r="J393" s="77">
        <v>10700</v>
      </c>
      <c r="K393" s="97">
        <v>32700</v>
      </c>
      <c r="L393" s="77">
        <v>22300</v>
      </c>
      <c r="M393" s="97">
        <v>32100</v>
      </c>
      <c r="N393" s="77">
        <v>25300</v>
      </c>
      <c r="O393" s="69"/>
      <c r="P393" s="78">
        <f t="shared" si="55"/>
        <v>4.8913043478260872E-2</v>
      </c>
      <c r="Q393" s="78">
        <f t="shared" si="56"/>
        <v>5.1877470355731224E-2</v>
      </c>
      <c r="R393" s="78">
        <f t="shared" si="57"/>
        <v>7.5592885375494065E-2</v>
      </c>
      <c r="S393" s="78">
        <f t="shared" si="58"/>
        <v>3.0138339920948616E-2</v>
      </c>
      <c r="T393" s="78">
        <f t="shared" si="59"/>
        <v>4.199604743083004E-2</v>
      </c>
      <c r="U393" s="78">
        <f t="shared" si="60"/>
        <v>0.1309288537549407</v>
      </c>
      <c r="V393" s="78">
        <f t="shared" si="61"/>
        <v>1.2351778656126482E-2</v>
      </c>
      <c r="W393" s="78">
        <f t="shared" si="62"/>
        <v>5.2865612648221344E-2</v>
      </c>
      <c r="X393" s="78">
        <f t="shared" si="63"/>
        <v>0.1615612648221344</v>
      </c>
      <c r="Y393" s="78">
        <f t="shared" si="64"/>
        <v>0.11017786561264822</v>
      </c>
      <c r="Z393" s="78">
        <f t="shared" si="65"/>
        <v>0.15859683794466403</v>
      </c>
      <c r="AA393" s="78">
        <f t="shared" si="66"/>
        <v>0.125</v>
      </c>
    </row>
    <row r="394" spans="1:27" x14ac:dyDescent="0.3">
      <c r="A394" s="116">
        <v>44826</v>
      </c>
      <c r="B394" s="84">
        <v>202300</v>
      </c>
      <c r="C394" s="77">
        <v>10200</v>
      </c>
      <c r="D394" s="77">
        <v>10300</v>
      </c>
      <c r="E394" s="77">
        <v>15500</v>
      </c>
      <c r="F394" s="77">
        <v>6100</v>
      </c>
      <c r="G394" s="97">
        <v>8500</v>
      </c>
      <c r="H394" s="77">
        <v>26600</v>
      </c>
      <c r="I394" s="97">
        <v>2500</v>
      </c>
      <c r="J394" s="77">
        <v>10600</v>
      </c>
      <c r="K394" s="97">
        <v>32300</v>
      </c>
      <c r="L394" s="77">
        <v>22400</v>
      </c>
      <c r="M394" s="97">
        <v>31900</v>
      </c>
      <c r="N394" s="77">
        <v>25400</v>
      </c>
      <c r="O394" s="69"/>
      <c r="P394" s="78">
        <f t="shared" si="55"/>
        <v>5.0420168067226892E-2</v>
      </c>
      <c r="Q394" s="78">
        <f t="shared" si="56"/>
        <v>5.0914483440434997E-2</v>
      </c>
      <c r="R394" s="78">
        <f t="shared" si="57"/>
        <v>7.6618882847256556E-2</v>
      </c>
      <c r="S394" s="78">
        <f t="shared" si="58"/>
        <v>3.0153237765694514E-2</v>
      </c>
      <c r="T394" s="78">
        <f t="shared" si="59"/>
        <v>4.2016806722689079E-2</v>
      </c>
      <c r="U394" s="78">
        <f t="shared" si="60"/>
        <v>0.13148788927335639</v>
      </c>
      <c r="V394" s="78">
        <f t="shared" si="61"/>
        <v>1.2357884330202669E-2</v>
      </c>
      <c r="W394" s="78">
        <f t="shared" si="62"/>
        <v>5.2397429560059321E-2</v>
      </c>
      <c r="X394" s="78">
        <f t="shared" si="63"/>
        <v>0.15966386554621848</v>
      </c>
      <c r="Y394" s="78">
        <f t="shared" si="64"/>
        <v>0.11072664359861592</v>
      </c>
      <c r="Z394" s="78">
        <f t="shared" si="65"/>
        <v>0.15768660405338605</v>
      </c>
      <c r="AA394" s="78">
        <f t="shared" si="66"/>
        <v>0.12555610479485912</v>
      </c>
    </row>
    <row r="395" spans="1:27" x14ac:dyDescent="0.3">
      <c r="A395" s="116">
        <v>44856</v>
      </c>
      <c r="B395" s="84">
        <v>203400</v>
      </c>
      <c r="C395" s="77">
        <v>10300</v>
      </c>
      <c r="D395" s="77">
        <v>10200</v>
      </c>
      <c r="E395" s="77">
        <v>15600</v>
      </c>
      <c r="F395" s="77">
        <v>6100</v>
      </c>
      <c r="G395" s="97">
        <v>8600</v>
      </c>
      <c r="H395" s="77">
        <v>26500</v>
      </c>
      <c r="I395" s="97">
        <v>2500</v>
      </c>
      <c r="J395" s="77">
        <v>10800</v>
      </c>
      <c r="K395" s="97">
        <v>34300</v>
      </c>
      <c r="L395" s="77">
        <v>22600</v>
      </c>
      <c r="M395" s="97">
        <v>30200</v>
      </c>
      <c r="N395" s="77">
        <v>25700</v>
      </c>
      <c r="O395" s="69"/>
      <c r="P395" s="78">
        <f t="shared" si="55"/>
        <v>5.0639134709931172E-2</v>
      </c>
      <c r="Q395" s="78">
        <f t="shared" si="56"/>
        <v>5.0147492625368731E-2</v>
      </c>
      <c r="R395" s="78">
        <f t="shared" si="57"/>
        <v>7.6696165191740412E-2</v>
      </c>
      <c r="S395" s="78">
        <f t="shared" si="58"/>
        <v>2.999016715830875E-2</v>
      </c>
      <c r="T395" s="78">
        <f t="shared" si="59"/>
        <v>4.2281219272369712E-2</v>
      </c>
      <c r="U395" s="78">
        <f t="shared" si="60"/>
        <v>0.1302851524090462</v>
      </c>
      <c r="V395" s="78">
        <f t="shared" si="61"/>
        <v>1.2291052114060964E-2</v>
      </c>
      <c r="W395" s="78">
        <f t="shared" si="62"/>
        <v>5.3097345132743362E-2</v>
      </c>
      <c r="X395" s="78">
        <f t="shared" si="63"/>
        <v>0.16863323500491642</v>
      </c>
      <c r="Y395" s="78">
        <f t="shared" si="64"/>
        <v>0.1111111111111111</v>
      </c>
      <c r="Z395" s="78">
        <f t="shared" si="65"/>
        <v>0.14847590953785644</v>
      </c>
      <c r="AA395" s="78">
        <f t="shared" si="66"/>
        <v>0.1263520157325467</v>
      </c>
    </row>
    <row r="396" spans="1:27" x14ac:dyDescent="0.3">
      <c r="A396" s="116">
        <v>44887</v>
      </c>
      <c r="B396" s="84">
        <v>204600</v>
      </c>
      <c r="C396" s="77">
        <v>10200</v>
      </c>
      <c r="D396" s="77">
        <v>10400</v>
      </c>
      <c r="E396" s="77">
        <v>15400</v>
      </c>
      <c r="F396" s="77">
        <v>6300</v>
      </c>
      <c r="G396" s="97">
        <v>8600</v>
      </c>
      <c r="H396" s="77">
        <v>26800</v>
      </c>
      <c r="I396" s="97">
        <v>2600</v>
      </c>
      <c r="J396" s="77">
        <v>10800</v>
      </c>
      <c r="K396" s="97">
        <v>34500</v>
      </c>
      <c r="L396" s="77">
        <v>22500</v>
      </c>
      <c r="M396" s="97">
        <v>30700</v>
      </c>
      <c r="N396" s="77">
        <v>25800</v>
      </c>
      <c r="P396" s="78">
        <f t="shared" si="55"/>
        <v>4.9853372434017593E-2</v>
      </c>
      <c r="Q396" s="78">
        <f t="shared" si="56"/>
        <v>5.0830889540566963E-2</v>
      </c>
      <c r="R396" s="78">
        <f t="shared" si="57"/>
        <v>7.5268817204301078E-2</v>
      </c>
      <c r="S396" s="78">
        <f t="shared" si="58"/>
        <v>3.0791788856304986E-2</v>
      </c>
      <c r="T396" s="78">
        <f t="shared" si="59"/>
        <v>4.2033235581622676E-2</v>
      </c>
      <c r="U396" s="78">
        <f t="shared" si="60"/>
        <v>0.13098729227761485</v>
      </c>
      <c r="V396" s="78">
        <f t="shared" si="61"/>
        <v>1.2707722385141741E-2</v>
      </c>
      <c r="W396" s="78">
        <f t="shared" si="62"/>
        <v>5.2785923753665691E-2</v>
      </c>
      <c r="X396" s="78">
        <f t="shared" si="63"/>
        <v>0.16862170087976538</v>
      </c>
      <c r="Y396" s="78">
        <f t="shared" si="64"/>
        <v>0.10997067448680352</v>
      </c>
      <c r="Z396" s="78">
        <f t="shared" si="65"/>
        <v>0.15004887585532747</v>
      </c>
      <c r="AA396" s="78">
        <f t="shared" si="66"/>
        <v>0.12609970674486803</v>
      </c>
    </row>
    <row r="397" spans="1:27" ht="14.5" thickBot="1" x14ac:dyDescent="0.35">
      <c r="A397" s="118">
        <v>44917</v>
      </c>
      <c r="B397" s="88">
        <v>204100</v>
      </c>
      <c r="C397" s="91">
        <v>10100</v>
      </c>
      <c r="D397" s="91">
        <v>10600</v>
      </c>
      <c r="E397" s="91">
        <v>15400</v>
      </c>
      <c r="F397" s="91">
        <v>6500</v>
      </c>
      <c r="G397" s="98">
        <v>8600</v>
      </c>
      <c r="H397" s="91">
        <v>26500</v>
      </c>
      <c r="I397" s="98">
        <v>2500</v>
      </c>
      <c r="J397" s="91">
        <v>10800</v>
      </c>
      <c r="K397" s="98">
        <v>33000</v>
      </c>
      <c r="L397" s="91">
        <v>22700</v>
      </c>
      <c r="M397" s="98">
        <v>29900</v>
      </c>
      <c r="N397" s="91">
        <v>25900</v>
      </c>
      <c r="P397" s="78">
        <f t="shared" si="55"/>
        <v>4.9485546300832926E-2</v>
      </c>
      <c r="Q397" s="78">
        <f t="shared" si="56"/>
        <v>5.1935325820676143E-2</v>
      </c>
      <c r="R397" s="78">
        <f t="shared" si="57"/>
        <v>7.5453209211170991E-2</v>
      </c>
      <c r="S397" s="78">
        <f t="shared" si="58"/>
        <v>3.1847133757961783E-2</v>
      </c>
      <c r="T397" s="78">
        <f t="shared" si="59"/>
        <v>4.2136207741303285E-2</v>
      </c>
      <c r="U397" s="78">
        <f t="shared" si="60"/>
        <v>0.12983831455169034</v>
      </c>
      <c r="V397" s="78">
        <f t="shared" si="61"/>
        <v>1.2248897599216071E-2</v>
      </c>
      <c r="W397" s="78">
        <f t="shared" si="62"/>
        <v>5.2915237628613422E-2</v>
      </c>
      <c r="X397" s="78">
        <f t="shared" si="63"/>
        <v>0.16168544830965212</v>
      </c>
      <c r="Y397" s="78">
        <f t="shared" si="64"/>
        <v>0.11121999020088193</v>
      </c>
      <c r="Z397" s="78">
        <f t="shared" si="65"/>
        <v>0.1464968152866242</v>
      </c>
      <c r="AA397" s="78">
        <f t="shared" si="66"/>
        <v>0.1268985791278785</v>
      </c>
    </row>
    <row r="398" spans="1:27" x14ac:dyDescent="0.3">
      <c r="A398" s="122">
        <v>44948</v>
      </c>
      <c r="B398" s="94">
        <v>199800</v>
      </c>
      <c r="C398" s="95">
        <v>10500</v>
      </c>
      <c r="D398" s="95">
        <v>10500</v>
      </c>
      <c r="E398" s="95">
        <v>16100</v>
      </c>
      <c r="F398" s="95">
        <v>6300</v>
      </c>
      <c r="G398" s="96">
        <v>9100</v>
      </c>
      <c r="H398" s="95">
        <v>25200</v>
      </c>
      <c r="I398" s="96">
        <v>1800</v>
      </c>
      <c r="J398" s="95">
        <v>11200</v>
      </c>
      <c r="K398" s="96">
        <v>33000</v>
      </c>
      <c r="L398" s="95">
        <v>21000</v>
      </c>
      <c r="M398" s="96">
        <v>29400</v>
      </c>
      <c r="N398" s="95">
        <v>25700</v>
      </c>
      <c r="P398" s="78">
        <f t="shared" ref="P398:P409" si="67">C398/$B398</f>
        <v>5.2552552552552555E-2</v>
      </c>
      <c r="Q398" s="78">
        <f t="shared" ref="Q398:Q409" si="68">D398/$B398</f>
        <v>5.2552552552552555E-2</v>
      </c>
      <c r="R398" s="78">
        <f t="shared" ref="R398:R409" si="69">E398/$B398</f>
        <v>8.0580580580580582E-2</v>
      </c>
      <c r="S398" s="78">
        <f t="shared" ref="S398:S409" si="70">F398/$B398</f>
        <v>3.1531531531531529E-2</v>
      </c>
      <c r="T398" s="78">
        <f t="shared" ref="T398:T409" si="71">G398/$B398</f>
        <v>4.5545545545545546E-2</v>
      </c>
      <c r="U398" s="78">
        <f t="shared" ref="U398:U409" si="72">H398/$B398</f>
        <v>0.12612612612612611</v>
      </c>
      <c r="V398" s="78">
        <f t="shared" ref="V398:V409" si="73">I398/$B398</f>
        <v>9.0090090090090089E-3</v>
      </c>
      <c r="W398" s="78">
        <f t="shared" ref="W398:W409" si="74">J398/$B398</f>
        <v>5.6056056056056056E-2</v>
      </c>
      <c r="X398" s="78">
        <f t="shared" ref="X398:X409" si="75">K398/$B398</f>
        <v>0.16516516516516516</v>
      </c>
      <c r="Y398" s="78">
        <f t="shared" ref="Y398:Y409" si="76">L398/$B398</f>
        <v>0.10510510510510511</v>
      </c>
      <c r="Z398" s="78">
        <f t="shared" ref="Z398:Z409" si="77">M398/$B398</f>
        <v>0.14714714714714713</v>
      </c>
      <c r="AA398" s="78">
        <f t="shared" ref="AA398:AA409" si="78">N398/$B398</f>
        <v>0.12862862862862862</v>
      </c>
    </row>
    <row r="399" spans="1:27" x14ac:dyDescent="0.3">
      <c r="A399" s="116">
        <v>44979</v>
      </c>
      <c r="B399" s="84">
        <v>201300</v>
      </c>
      <c r="C399" s="77">
        <v>10600</v>
      </c>
      <c r="D399" s="77">
        <v>10700</v>
      </c>
      <c r="E399" s="77">
        <v>16300</v>
      </c>
      <c r="F399" s="77">
        <v>6200</v>
      </c>
      <c r="G399" s="97">
        <v>9100</v>
      </c>
      <c r="H399" s="77">
        <v>25100</v>
      </c>
      <c r="I399" s="97">
        <v>1800</v>
      </c>
      <c r="J399" s="77">
        <v>11200</v>
      </c>
      <c r="K399" s="97">
        <v>33700</v>
      </c>
      <c r="L399" s="77">
        <v>21500</v>
      </c>
      <c r="M399" s="97">
        <v>29500</v>
      </c>
      <c r="N399" s="77">
        <v>26000</v>
      </c>
      <c r="O399" s="69"/>
      <c r="P399" s="78">
        <f t="shared" si="67"/>
        <v>5.2657724788872332E-2</v>
      </c>
      <c r="Q399" s="78">
        <f t="shared" si="68"/>
        <v>5.3154495777446596E-2</v>
      </c>
      <c r="R399" s="78">
        <f t="shared" si="69"/>
        <v>8.0973671137605563E-2</v>
      </c>
      <c r="S399" s="78">
        <f t="shared" si="70"/>
        <v>3.0799801291604572E-2</v>
      </c>
      <c r="T399" s="78">
        <f t="shared" si="71"/>
        <v>4.520615996025832E-2</v>
      </c>
      <c r="U399" s="78">
        <f t="shared" si="72"/>
        <v>0.12468951813214109</v>
      </c>
      <c r="V399" s="78">
        <f t="shared" si="73"/>
        <v>8.9418777943368107E-3</v>
      </c>
      <c r="W399" s="78">
        <f t="shared" si="74"/>
        <v>5.5638350720317933E-2</v>
      </c>
      <c r="X399" s="78">
        <f t="shared" si="75"/>
        <v>0.16741182314952807</v>
      </c>
      <c r="Y399" s="78">
        <f t="shared" si="76"/>
        <v>0.10680576254346746</v>
      </c>
      <c r="Z399" s="78">
        <f t="shared" si="77"/>
        <v>0.14654744162940883</v>
      </c>
      <c r="AA399" s="78">
        <f t="shared" si="78"/>
        <v>0.12916045702930948</v>
      </c>
    </row>
    <row r="400" spans="1:27" x14ac:dyDescent="0.3">
      <c r="A400" s="116">
        <v>45007</v>
      </c>
      <c r="B400" s="84">
        <v>201800</v>
      </c>
      <c r="C400" s="77">
        <v>10800</v>
      </c>
      <c r="D400" s="77">
        <v>10800</v>
      </c>
      <c r="E400" s="77">
        <v>16400</v>
      </c>
      <c r="F400" s="77">
        <v>6300</v>
      </c>
      <c r="G400" s="97">
        <v>9100</v>
      </c>
      <c r="H400" s="77">
        <v>25100</v>
      </c>
      <c r="I400" s="97">
        <v>1800</v>
      </c>
      <c r="J400" s="77">
        <v>11200</v>
      </c>
      <c r="K400" s="97">
        <v>33500</v>
      </c>
      <c r="L400" s="77">
        <v>21800</v>
      </c>
      <c r="M400" s="97">
        <v>29300</v>
      </c>
      <c r="N400" s="77">
        <v>25700</v>
      </c>
      <c r="O400" s="69"/>
      <c r="P400" s="78">
        <f t="shared" si="67"/>
        <v>5.3518334985133795E-2</v>
      </c>
      <c r="Q400" s="78">
        <f t="shared" si="68"/>
        <v>5.3518334985133795E-2</v>
      </c>
      <c r="R400" s="78">
        <f t="shared" si="69"/>
        <v>8.126858275520317E-2</v>
      </c>
      <c r="S400" s="78">
        <f t="shared" si="70"/>
        <v>3.1219028741328047E-2</v>
      </c>
      <c r="T400" s="78">
        <f t="shared" si="71"/>
        <v>4.5094152626362738E-2</v>
      </c>
      <c r="U400" s="78">
        <f t="shared" si="72"/>
        <v>0.12438057482656095</v>
      </c>
      <c r="V400" s="78">
        <f t="shared" si="73"/>
        <v>8.9197224975222991E-3</v>
      </c>
      <c r="W400" s="78">
        <f t="shared" si="74"/>
        <v>5.550049554013875E-2</v>
      </c>
      <c r="X400" s="78">
        <f t="shared" si="75"/>
        <v>0.166005946481665</v>
      </c>
      <c r="Y400" s="78">
        <f t="shared" si="76"/>
        <v>0.10802775024777007</v>
      </c>
      <c r="Z400" s="78">
        <f t="shared" si="77"/>
        <v>0.14519326065411298</v>
      </c>
      <c r="AA400" s="78">
        <f t="shared" si="78"/>
        <v>0.12735381565906839</v>
      </c>
    </row>
    <row r="401" spans="1:27" x14ac:dyDescent="0.3">
      <c r="A401" s="116">
        <v>45038</v>
      </c>
      <c r="B401" s="84">
        <v>204100</v>
      </c>
      <c r="C401" s="77">
        <v>11100</v>
      </c>
      <c r="D401" s="77">
        <v>10800</v>
      </c>
      <c r="E401" s="77">
        <v>16700</v>
      </c>
      <c r="F401" s="77">
        <v>6200</v>
      </c>
      <c r="G401" s="97">
        <v>9100</v>
      </c>
      <c r="H401" s="77">
        <v>25200</v>
      </c>
      <c r="I401" s="97">
        <v>1800</v>
      </c>
      <c r="J401" s="77">
        <v>11300</v>
      </c>
      <c r="K401" s="97">
        <v>33700</v>
      </c>
      <c r="L401" s="77">
        <v>21900</v>
      </c>
      <c r="M401" s="97">
        <v>30300</v>
      </c>
      <c r="N401" s="77">
        <v>26000</v>
      </c>
      <c r="O401" s="69"/>
      <c r="P401" s="78">
        <f t="shared" si="67"/>
        <v>5.4385105340519352E-2</v>
      </c>
      <c r="Q401" s="78">
        <f t="shared" si="68"/>
        <v>5.2915237628613422E-2</v>
      </c>
      <c r="R401" s="78">
        <f t="shared" si="69"/>
        <v>8.1822635962763346E-2</v>
      </c>
      <c r="S401" s="78">
        <f t="shared" si="70"/>
        <v>3.0377266046055854E-2</v>
      </c>
      <c r="T401" s="78">
        <f t="shared" si="71"/>
        <v>4.4585987261146494E-2</v>
      </c>
      <c r="U401" s="78">
        <f t="shared" si="72"/>
        <v>0.12346888780009799</v>
      </c>
      <c r="V401" s="78">
        <f t="shared" si="73"/>
        <v>8.8192062714355715E-3</v>
      </c>
      <c r="W401" s="78">
        <f t="shared" si="74"/>
        <v>5.5365017148456638E-2</v>
      </c>
      <c r="X401" s="78">
        <f t="shared" si="75"/>
        <v>0.16511513963743263</v>
      </c>
      <c r="Y401" s="78">
        <f t="shared" si="76"/>
        <v>0.10730034296913278</v>
      </c>
      <c r="Z401" s="78">
        <f t="shared" si="77"/>
        <v>0.14845663890249877</v>
      </c>
      <c r="AA401" s="78">
        <f t="shared" si="78"/>
        <v>0.12738853503184713</v>
      </c>
    </row>
    <row r="402" spans="1:27" x14ac:dyDescent="0.3">
      <c r="A402" s="116">
        <v>45068</v>
      </c>
      <c r="B402" s="84">
        <v>204600</v>
      </c>
      <c r="C402" s="77">
        <v>10900</v>
      </c>
      <c r="D402" s="77">
        <v>11200</v>
      </c>
      <c r="E402" s="77">
        <v>16600</v>
      </c>
      <c r="F402" s="77">
        <v>6200</v>
      </c>
      <c r="G402" s="97">
        <v>9200</v>
      </c>
      <c r="H402" s="77">
        <v>25400</v>
      </c>
      <c r="I402" s="97">
        <v>1800</v>
      </c>
      <c r="J402" s="77">
        <v>11400</v>
      </c>
      <c r="K402" s="97">
        <v>33800</v>
      </c>
      <c r="L402" s="77">
        <v>21700</v>
      </c>
      <c r="M402" s="97">
        <v>30600</v>
      </c>
      <c r="N402" s="77">
        <v>25800</v>
      </c>
      <c r="O402" s="69"/>
      <c r="P402" s="78">
        <f t="shared" si="67"/>
        <v>5.3274682306940373E-2</v>
      </c>
      <c r="Q402" s="78">
        <f t="shared" si="68"/>
        <v>5.4740957966764418E-2</v>
      </c>
      <c r="R402" s="78">
        <f t="shared" si="69"/>
        <v>8.113391984359726E-2</v>
      </c>
      <c r="S402" s="78">
        <f t="shared" si="70"/>
        <v>3.0303030303030304E-2</v>
      </c>
      <c r="T402" s="78">
        <f t="shared" si="71"/>
        <v>4.4965786901270774E-2</v>
      </c>
      <c r="U402" s="78">
        <f t="shared" si="72"/>
        <v>0.12414467253176931</v>
      </c>
      <c r="V402" s="78">
        <f t="shared" si="73"/>
        <v>8.7976539589442824E-3</v>
      </c>
      <c r="W402" s="78">
        <f t="shared" si="74"/>
        <v>5.5718475073313782E-2</v>
      </c>
      <c r="X402" s="78">
        <f t="shared" si="75"/>
        <v>0.16520039100684261</v>
      </c>
      <c r="Y402" s="78">
        <f t="shared" si="76"/>
        <v>0.10606060606060606</v>
      </c>
      <c r="Z402" s="78">
        <f t="shared" si="77"/>
        <v>0.14956011730205279</v>
      </c>
      <c r="AA402" s="78">
        <f t="shared" si="78"/>
        <v>0.12609970674486803</v>
      </c>
    </row>
    <row r="403" spans="1:27" x14ac:dyDescent="0.3">
      <c r="A403" s="209">
        <v>45099</v>
      </c>
      <c r="B403" s="84">
        <v>204000</v>
      </c>
      <c r="C403" s="77">
        <v>11100</v>
      </c>
      <c r="D403" s="77">
        <v>11200</v>
      </c>
      <c r="E403" s="77">
        <v>16700</v>
      </c>
      <c r="F403" s="77">
        <v>6200</v>
      </c>
      <c r="G403" s="97">
        <v>9200</v>
      </c>
      <c r="H403" s="77">
        <v>25300</v>
      </c>
      <c r="I403" s="97">
        <v>1800</v>
      </c>
      <c r="J403" s="77">
        <v>11400</v>
      </c>
      <c r="K403" s="97">
        <v>34000</v>
      </c>
      <c r="L403" s="77">
        <v>21700</v>
      </c>
      <c r="M403" s="97">
        <v>30500</v>
      </c>
      <c r="N403" s="77">
        <v>24900</v>
      </c>
      <c r="O403" s="69"/>
      <c r="P403" s="78">
        <f t="shared" si="67"/>
        <v>5.4411764705882354E-2</v>
      </c>
      <c r="Q403" s="78">
        <f t="shared" si="68"/>
        <v>5.4901960784313725E-2</v>
      </c>
      <c r="R403" s="78">
        <f t="shared" si="69"/>
        <v>8.1862745098039216E-2</v>
      </c>
      <c r="S403" s="78">
        <f t="shared" si="70"/>
        <v>3.0392156862745098E-2</v>
      </c>
      <c r="T403" s="78">
        <f t="shared" si="71"/>
        <v>4.5098039215686274E-2</v>
      </c>
      <c r="U403" s="78">
        <f t="shared" si="72"/>
        <v>0.12401960784313726</v>
      </c>
      <c r="V403" s="78">
        <f t="shared" si="73"/>
        <v>8.8235294117647058E-3</v>
      </c>
      <c r="W403" s="78">
        <f t="shared" si="74"/>
        <v>5.5882352941176473E-2</v>
      </c>
      <c r="X403" s="78">
        <f t="shared" si="75"/>
        <v>0.16666666666666666</v>
      </c>
      <c r="Y403" s="78">
        <f t="shared" si="76"/>
        <v>0.10637254901960784</v>
      </c>
      <c r="Z403" s="78">
        <f t="shared" si="77"/>
        <v>0.14950980392156862</v>
      </c>
      <c r="AA403" s="78">
        <f t="shared" si="78"/>
        <v>0.12205882352941176</v>
      </c>
    </row>
    <row r="404" spans="1:27" x14ac:dyDescent="0.3">
      <c r="A404" s="116">
        <v>45129</v>
      </c>
      <c r="B404" s="84">
        <v>203800</v>
      </c>
      <c r="C404" s="77">
        <v>11000</v>
      </c>
      <c r="D404" s="77">
        <v>11200</v>
      </c>
      <c r="E404" s="77">
        <v>16600</v>
      </c>
      <c r="F404" s="77">
        <v>6200</v>
      </c>
      <c r="G404" s="97">
        <v>9300</v>
      </c>
      <c r="H404" s="77">
        <v>25500</v>
      </c>
      <c r="I404" s="97">
        <v>1800</v>
      </c>
      <c r="J404" s="77">
        <v>11500</v>
      </c>
      <c r="K404" s="97">
        <v>33900</v>
      </c>
      <c r="L404" s="77">
        <v>22100</v>
      </c>
      <c r="M404" s="97">
        <v>30400</v>
      </c>
      <c r="N404" s="77">
        <v>24300</v>
      </c>
      <c r="O404" s="69"/>
      <c r="P404" s="78">
        <f t="shared" si="67"/>
        <v>5.3974484789008834E-2</v>
      </c>
      <c r="Q404" s="78">
        <f t="shared" si="68"/>
        <v>5.49558390578999E-2</v>
      </c>
      <c r="R404" s="78">
        <f t="shared" si="69"/>
        <v>8.1452404317958776E-2</v>
      </c>
      <c r="S404" s="78">
        <f t="shared" si="70"/>
        <v>3.0421982335623161E-2</v>
      </c>
      <c r="T404" s="78">
        <f t="shared" si="71"/>
        <v>4.5632973503434739E-2</v>
      </c>
      <c r="U404" s="78">
        <f t="shared" si="72"/>
        <v>0.12512266928361138</v>
      </c>
      <c r="V404" s="78">
        <f t="shared" si="73"/>
        <v>8.832188420019628E-3</v>
      </c>
      <c r="W404" s="78">
        <f t="shared" si="74"/>
        <v>5.6427870461236505E-2</v>
      </c>
      <c r="X404" s="78">
        <f t="shared" si="75"/>
        <v>0.16633954857703631</v>
      </c>
      <c r="Y404" s="78">
        <f t="shared" si="76"/>
        <v>0.1084396467124632</v>
      </c>
      <c r="Z404" s="78">
        <f t="shared" si="77"/>
        <v>0.1491658488714426</v>
      </c>
      <c r="AA404" s="78">
        <f t="shared" si="78"/>
        <v>0.11923454367026497</v>
      </c>
    </row>
    <row r="405" spans="1:27" x14ac:dyDescent="0.3">
      <c r="A405" s="116">
        <v>45160</v>
      </c>
      <c r="B405" s="84">
        <v>203800</v>
      </c>
      <c r="C405" s="77">
        <v>10900</v>
      </c>
      <c r="D405" s="77">
        <v>11200</v>
      </c>
      <c r="E405" s="77">
        <v>16600</v>
      </c>
      <c r="F405" s="77">
        <v>6200</v>
      </c>
      <c r="G405" s="97">
        <v>9400</v>
      </c>
      <c r="H405" s="77">
        <v>25300</v>
      </c>
      <c r="I405" s="97">
        <v>1800</v>
      </c>
      <c r="J405" s="77">
        <v>11500</v>
      </c>
      <c r="K405" s="97">
        <v>34000</v>
      </c>
      <c r="L405" s="77">
        <v>21700</v>
      </c>
      <c r="M405" s="97">
        <v>30500</v>
      </c>
      <c r="N405" s="77">
        <v>24700</v>
      </c>
      <c r="O405" s="69"/>
      <c r="P405" s="78">
        <f t="shared" si="67"/>
        <v>5.3483807654563301E-2</v>
      </c>
      <c r="Q405" s="78">
        <f t="shared" si="68"/>
        <v>5.49558390578999E-2</v>
      </c>
      <c r="R405" s="78">
        <f t="shared" si="69"/>
        <v>8.1452404317958776E-2</v>
      </c>
      <c r="S405" s="78">
        <f t="shared" si="70"/>
        <v>3.0421982335623161E-2</v>
      </c>
      <c r="T405" s="78">
        <f t="shared" si="71"/>
        <v>4.6123650637880272E-2</v>
      </c>
      <c r="U405" s="78">
        <f t="shared" si="72"/>
        <v>0.12414131501472031</v>
      </c>
      <c r="V405" s="78">
        <f t="shared" si="73"/>
        <v>8.832188420019628E-3</v>
      </c>
      <c r="W405" s="78">
        <f t="shared" si="74"/>
        <v>5.6427870461236505E-2</v>
      </c>
      <c r="X405" s="78">
        <f t="shared" si="75"/>
        <v>0.16683022571148184</v>
      </c>
      <c r="Y405" s="78">
        <f t="shared" si="76"/>
        <v>0.10647693817468105</v>
      </c>
      <c r="Z405" s="78">
        <f t="shared" si="77"/>
        <v>0.14965652600588814</v>
      </c>
      <c r="AA405" s="78">
        <f t="shared" si="78"/>
        <v>0.1211972522080471</v>
      </c>
    </row>
    <row r="406" spans="1:27" x14ac:dyDescent="0.3">
      <c r="A406" s="116">
        <v>45191</v>
      </c>
      <c r="B406" s="84">
        <v>204400</v>
      </c>
      <c r="C406" s="77">
        <v>10700</v>
      </c>
      <c r="D406" s="77">
        <v>11400</v>
      </c>
      <c r="E406" s="77">
        <v>16500</v>
      </c>
      <c r="F406" s="77">
        <v>6200</v>
      </c>
      <c r="G406" s="97">
        <v>9400</v>
      </c>
      <c r="H406" s="77">
        <v>25600</v>
      </c>
      <c r="I406" s="97">
        <v>1800</v>
      </c>
      <c r="J406" s="77">
        <v>11500</v>
      </c>
      <c r="K406" s="97">
        <v>34100</v>
      </c>
      <c r="L406" s="77">
        <v>21800</v>
      </c>
      <c r="M406" s="97">
        <v>30400</v>
      </c>
      <c r="N406" s="77">
        <v>25000</v>
      </c>
      <c r="O406" s="69"/>
      <c r="P406" s="78">
        <f t="shared" si="67"/>
        <v>5.2348336594911934E-2</v>
      </c>
      <c r="Q406" s="78">
        <f t="shared" si="68"/>
        <v>5.577299412915851E-2</v>
      </c>
      <c r="R406" s="78">
        <f t="shared" si="69"/>
        <v>8.0724070450097843E-2</v>
      </c>
      <c r="S406" s="78">
        <f t="shared" si="70"/>
        <v>3.0332681017612523E-2</v>
      </c>
      <c r="T406" s="78">
        <f t="shared" si="71"/>
        <v>4.5988258317025438E-2</v>
      </c>
      <c r="U406" s="78">
        <f t="shared" si="72"/>
        <v>0.12524461839530332</v>
      </c>
      <c r="V406" s="78">
        <f t="shared" si="73"/>
        <v>8.8062622309197647E-3</v>
      </c>
      <c r="W406" s="78">
        <f t="shared" si="74"/>
        <v>5.6262230919765163E-2</v>
      </c>
      <c r="X406" s="78">
        <f t="shared" si="75"/>
        <v>0.16682974559686889</v>
      </c>
      <c r="Y406" s="78">
        <f t="shared" si="76"/>
        <v>0.10665362035225048</v>
      </c>
      <c r="Z406" s="78">
        <f t="shared" si="77"/>
        <v>0.14872798434442269</v>
      </c>
      <c r="AA406" s="78">
        <f t="shared" si="78"/>
        <v>0.1223091976516634</v>
      </c>
    </row>
    <row r="407" spans="1:27" x14ac:dyDescent="0.3">
      <c r="A407" s="116">
        <v>45221</v>
      </c>
      <c r="B407" s="84">
        <v>205600</v>
      </c>
      <c r="C407" s="77">
        <v>10700</v>
      </c>
      <c r="D407" s="77">
        <v>11300</v>
      </c>
      <c r="E407" s="77">
        <v>16600</v>
      </c>
      <c r="F407" s="77">
        <v>6300</v>
      </c>
      <c r="G407" s="97">
        <v>9500</v>
      </c>
      <c r="H407" s="77">
        <v>25800</v>
      </c>
      <c r="I407" s="97">
        <v>1800</v>
      </c>
      <c r="J407" s="77">
        <v>11600</v>
      </c>
      <c r="K407" s="97">
        <v>34300</v>
      </c>
      <c r="L407" s="77">
        <v>21500</v>
      </c>
      <c r="M407" s="97">
        <v>30800</v>
      </c>
      <c r="N407" s="77">
        <v>25400</v>
      </c>
      <c r="O407" s="69"/>
      <c r="P407" s="78">
        <f t="shared" si="67"/>
        <v>5.2042801556420236E-2</v>
      </c>
      <c r="Q407" s="78">
        <f t="shared" si="68"/>
        <v>5.4961089494163423E-2</v>
      </c>
      <c r="R407" s="78">
        <f t="shared" si="69"/>
        <v>8.0739299610894946E-2</v>
      </c>
      <c r="S407" s="78">
        <f t="shared" si="70"/>
        <v>3.0642023346303501E-2</v>
      </c>
      <c r="T407" s="78">
        <f t="shared" si="71"/>
        <v>4.6206225680933855E-2</v>
      </c>
      <c r="U407" s="78">
        <f t="shared" si="72"/>
        <v>0.1254863813229572</v>
      </c>
      <c r="V407" s="78">
        <f t="shared" si="73"/>
        <v>8.7548638132295721E-3</v>
      </c>
      <c r="W407" s="78">
        <f t="shared" si="74"/>
        <v>5.642023346303502E-2</v>
      </c>
      <c r="X407" s="78">
        <f t="shared" si="75"/>
        <v>0.16682879377431906</v>
      </c>
      <c r="Y407" s="78">
        <f t="shared" si="76"/>
        <v>0.10457198443579767</v>
      </c>
      <c r="Z407" s="78">
        <f t="shared" si="77"/>
        <v>0.14980544747081712</v>
      </c>
      <c r="AA407" s="78">
        <f t="shared" si="78"/>
        <v>0.12354085603112841</v>
      </c>
    </row>
    <row r="408" spans="1:27" x14ac:dyDescent="0.3">
      <c r="A408" s="116">
        <v>45252</v>
      </c>
      <c r="B408" s="84">
        <v>205700</v>
      </c>
      <c r="C408" s="77">
        <v>10600</v>
      </c>
      <c r="D408" s="77">
        <v>11300</v>
      </c>
      <c r="E408" s="77">
        <v>16600</v>
      </c>
      <c r="F408" s="77">
        <v>6300</v>
      </c>
      <c r="G408" s="97">
        <v>9400</v>
      </c>
      <c r="H408" s="77">
        <v>25800</v>
      </c>
      <c r="I408" s="97">
        <v>1800</v>
      </c>
      <c r="J408" s="77">
        <v>11600</v>
      </c>
      <c r="K408" s="97">
        <v>34600</v>
      </c>
      <c r="L408" s="77">
        <v>21500</v>
      </c>
      <c r="M408" s="97">
        <v>30800</v>
      </c>
      <c r="N408" s="77">
        <v>25400</v>
      </c>
      <c r="P408" s="78">
        <f t="shared" si="67"/>
        <v>5.1531356344190565E-2</v>
      </c>
      <c r="Q408" s="78">
        <f t="shared" si="68"/>
        <v>5.4934370442391835E-2</v>
      </c>
      <c r="R408" s="78">
        <f t="shared" si="69"/>
        <v>8.070004861448711E-2</v>
      </c>
      <c r="S408" s="78">
        <f t="shared" si="70"/>
        <v>3.0627126883811376E-2</v>
      </c>
      <c r="T408" s="78">
        <f t="shared" si="71"/>
        <v>4.5697617890131256E-2</v>
      </c>
      <c r="U408" s="78">
        <f t="shared" si="72"/>
        <v>0.12542537676227516</v>
      </c>
      <c r="V408" s="78">
        <f t="shared" si="73"/>
        <v>8.7506076810889653E-3</v>
      </c>
      <c r="W408" s="78">
        <f t="shared" si="74"/>
        <v>5.6392805055906658E-2</v>
      </c>
      <c r="X408" s="78">
        <f t="shared" si="75"/>
        <v>0.16820612542537677</v>
      </c>
      <c r="Y408" s="78">
        <f t="shared" si="76"/>
        <v>0.10452114730189596</v>
      </c>
      <c r="Z408" s="78">
        <f t="shared" si="77"/>
        <v>0.1497326203208556</v>
      </c>
      <c r="AA408" s="78">
        <f t="shared" si="78"/>
        <v>0.12348079727758872</v>
      </c>
    </row>
    <row r="409" spans="1:27" ht="14.5" thickBot="1" x14ac:dyDescent="0.35">
      <c r="A409" s="118">
        <v>45282</v>
      </c>
      <c r="B409" s="88">
        <v>206200</v>
      </c>
      <c r="C409" s="91">
        <v>10700</v>
      </c>
      <c r="D409" s="91">
        <v>11400</v>
      </c>
      <c r="E409" s="91">
        <v>16700</v>
      </c>
      <c r="F409" s="91">
        <v>6500</v>
      </c>
      <c r="G409" s="98">
        <v>9600</v>
      </c>
      <c r="H409" s="91">
        <v>26000</v>
      </c>
      <c r="I409" s="98">
        <v>1700</v>
      </c>
      <c r="J409" s="91">
        <v>11500</v>
      </c>
      <c r="K409" s="98">
        <v>34800</v>
      </c>
      <c r="L409" s="91">
        <v>21500</v>
      </c>
      <c r="M409" s="98">
        <v>30400</v>
      </c>
      <c r="N409" s="91">
        <v>25400</v>
      </c>
      <c r="P409" s="78">
        <f t="shared" si="67"/>
        <v>5.1891367604267699E-2</v>
      </c>
      <c r="Q409" s="78">
        <f t="shared" si="68"/>
        <v>5.5286129970902036E-2</v>
      </c>
      <c r="R409" s="78">
        <f t="shared" si="69"/>
        <v>8.0989330746847721E-2</v>
      </c>
      <c r="S409" s="78">
        <f t="shared" si="70"/>
        <v>3.1522793404461687E-2</v>
      </c>
      <c r="T409" s="78">
        <f t="shared" si="71"/>
        <v>4.6556741028128033E-2</v>
      </c>
      <c r="U409" s="78">
        <f t="shared" si="72"/>
        <v>0.12609117361784675</v>
      </c>
      <c r="V409" s="78">
        <f t="shared" si="73"/>
        <v>8.2444228903976718E-3</v>
      </c>
      <c r="W409" s="78">
        <f t="shared" si="74"/>
        <v>5.5771096023278371E-2</v>
      </c>
      <c r="X409" s="78">
        <f t="shared" si="75"/>
        <v>0.1687681862269641</v>
      </c>
      <c r="Y409" s="78">
        <f t="shared" si="76"/>
        <v>0.10426770126091174</v>
      </c>
      <c r="Z409" s="78">
        <f t="shared" si="77"/>
        <v>0.14742967992240544</v>
      </c>
      <c r="AA409" s="78">
        <f t="shared" si="78"/>
        <v>0.12318137730358875</v>
      </c>
    </row>
    <row r="410" spans="1:27" x14ac:dyDescent="0.3">
      <c r="A410" s="122">
        <v>45313</v>
      </c>
      <c r="B410" s="94">
        <v>203600</v>
      </c>
      <c r="C410" s="95">
        <v>9600</v>
      </c>
      <c r="D410" s="95">
        <v>10500</v>
      </c>
      <c r="E410" s="95">
        <v>17100</v>
      </c>
      <c r="F410" s="95">
        <v>6400</v>
      </c>
      <c r="G410" s="96">
        <v>8600</v>
      </c>
      <c r="H410" s="95">
        <v>26200</v>
      </c>
      <c r="I410" s="96">
        <v>1600</v>
      </c>
      <c r="J410" s="95">
        <v>11000</v>
      </c>
      <c r="K410" s="96">
        <v>32400</v>
      </c>
      <c r="L410" s="95">
        <v>20600</v>
      </c>
      <c r="M410" s="96">
        <v>28200</v>
      </c>
      <c r="N410" s="95">
        <v>25700</v>
      </c>
      <c r="P410" s="78">
        <f t="shared" ref="P410:P421" si="79">C410/$B410</f>
        <v>4.7151277013752456E-2</v>
      </c>
      <c r="Q410" s="78">
        <f t="shared" ref="Q410:Q421" si="80">D410/$B410</f>
        <v>5.157170923379175E-2</v>
      </c>
      <c r="R410" s="78">
        <f t="shared" ref="R410:R421" si="81">E410/$B410</f>
        <v>8.3988212180746563E-2</v>
      </c>
      <c r="S410" s="78">
        <f t="shared" ref="S410:S421" si="82">F410/$B410</f>
        <v>3.1434184675834968E-2</v>
      </c>
      <c r="T410" s="78">
        <f t="shared" ref="T410:T421" si="83">G410/$B410</f>
        <v>4.2239685658153239E-2</v>
      </c>
      <c r="U410" s="78">
        <f t="shared" ref="U410:U421" si="84">H410/$B410</f>
        <v>0.12868369351669942</v>
      </c>
      <c r="V410" s="78">
        <f t="shared" ref="V410:V421" si="85">I410/$B410</f>
        <v>7.8585461689587421E-3</v>
      </c>
      <c r="W410" s="78">
        <f t="shared" ref="W410:W421" si="86">J410/$B410</f>
        <v>5.4027504911591355E-2</v>
      </c>
      <c r="X410" s="78">
        <f t="shared" ref="X410:X421" si="87">K410/$B410</f>
        <v>0.15913555992141454</v>
      </c>
      <c r="Y410" s="78">
        <f t="shared" ref="Y410:Y421" si="88">L410/$B410</f>
        <v>0.10117878192534381</v>
      </c>
      <c r="Z410" s="78">
        <f t="shared" ref="Z410:Z421" si="89">M410/$B410</f>
        <v>0.13850687622789784</v>
      </c>
      <c r="AA410" s="78">
        <f t="shared" ref="AA410:AA421" si="90">N410/$B410</f>
        <v>0.12622789783889982</v>
      </c>
    </row>
    <row r="411" spans="1:27" x14ac:dyDescent="0.3">
      <c r="A411" s="116">
        <v>45344</v>
      </c>
      <c r="B411" s="84">
        <v>204200</v>
      </c>
      <c r="C411" s="77">
        <v>9500</v>
      </c>
      <c r="D411" s="77">
        <v>10600</v>
      </c>
      <c r="E411" s="77">
        <v>17400</v>
      </c>
      <c r="F411" s="77">
        <v>6400</v>
      </c>
      <c r="G411" s="97">
        <v>8700</v>
      </c>
      <c r="H411" s="77">
        <v>25900</v>
      </c>
      <c r="I411" s="97">
        <v>1700</v>
      </c>
      <c r="J411" s="77">
        <v>10800</v>
      </c>
      <c r="K411" s="97">
        <v>34100</v>
      </c>
      <c r="L411" s="77">
        <v>20700</v>
      </c>
      <c r="M411" s="97">
        <v>32400</v>
      </c>
      <c r="N411" s="77">
        <v>26000</v>
      </c>
      <c r="O411" s="69"/>
      <c r="P411" s="78">
        <f t="shared" si="79"/>
        <v>4.6523016650342801E-2</v>
      </c>
      <c r="Q411" s="78">
        <f t="shared" si="80"/>
        <v>5.190989226248776E-2</v>
      </c>
      <c r="R411" s="78">
        <f t="shared" si="81"/>
        <v>8.5210577864838391E-2</v>
      </c>
      <c r="S411" s="78">
        <f t="shared" si="82"/>
        <v>3.1341821743388835E-2</v>
      </c>
      <c r="T411" s="78">
        <f t="shared" si="83"/>
        <v>4.2605288932419196E-2</v>
      </c>
      <c r="U411" s="78">
        <f t="shared" si="84"/>
        <v>0.12683643486777668</v>
      </c>
      <c r="V411" s="78">
        <f t="shared" si="85"/>
        <v>8.3251714005876595E-3</v>
      </c>
      <c r="W411" s="78">
        <f t="shared" si="86"/>
        <v>5.2889324191968658E-2</v>
      </c>
      <c r="X411" s="78">
        <f t="shared" si="87"/>
        <v>0.16699314397649365</v>
      </c>
      <c r="Y411" s="78">
        <f t="shared" si="88"/>
        <v>0.10137120470127327</v>
      </c>
      <c r="Z411" s="78">
        <f t="shared" si="89"/>
        <v>0.15866797257590598</v>
      </c>
      <c r="AA411" s="78">
        <f t="shared" si="90"/>
        <v>0.12732615083251714</v>
      </c>
    </row>
    <row r="412" spans="1:27" x14ac:dyDescent="0.3">
      <c r="A412" s="116">
        <v>45373</v>
      </c>
      <c r="B412" s="84">
        <v>204600</v>
      </c>
      <c r="C412" s="77">
        <v>9600</v>
      </c>
      <c r="D412" s="77">
        <v>10600</v>
      </c>
      <c r="E412" s="77">
        <v>17300</v>
      </c>
      <c r="F412" s="77">
        <v>6400</v>
      </c>
      <c r="G412" s="97">
        <v>8700</v>
      </c>
      <c r="H412" s="77">
        <v>26100</v>
      </c>
      <c r="I412" s="97">
        <v>1700</v>
      </c>
      <c r="J412" s="77">
        <v>10600</v>
      </c>
      <c r="K412" s="97">
        <v>34000</v>
      </c>
      <c r="L412" s="77">
        <v>21000</v>
      </c>
      <c r="M412" s="97">
        <v>32500</v>
      </c>
      <c r="N412" s="77">
        <v>26100</v>
      </c>
      <c r="O412" s="69"/>
      <c r="P412" s="78">
        <f t="shared" si="79"/>
        <v>4.6920821114369501E-2</v>
      </c>
      <c r="Q412" s="78">
        <f t="shared" si="80"/>
        <v>5.1808406647116327E-2</v>
      </c>
      <c r="R412" s="78">
        <f t="shared" si="81"/>
        <v>8.4555229716520033E-2</v>
      </c>
      <c r="S412" s="78">
        <f t="shared" si="82"/>
        <v>3.1280547409579668E-2</v>
      </c>
      <c r="T412" s="78">
        <f t="shared" si="83"/>
        <v>4.2521994134897358E-2</v>
      </c>
      <c r="U412" s="78">
        <f t="shared" si="84"/>
        <v>0.12756598240469208</v>
      </c>
      <c r="V412" s="78">
        <f t="shared" si="85"/>
        <v>8.3088954056695988E-3</v>
      </c>
      <c r="W412" s="78">
        <f t="shared" si="86"/>
        <v>5.1808406647116327E-2</v>
      </c>
      <c r="X412" s="78">
        <f t="shared" si="87"/>
        <v>0.16617790811339198</v>
      </c>
      <c r="Y412" s="78">
        <f t="shared" si="88"/>
        <v>0.10263929618768329</v>
      </c>
      <c r="Z412" s="78">
        <f t="shared" si="89"/>
        <v>0.15884652981427175</v>
      </c>
      <c r="AA412" s="78">
        <f t="shared" si="90"/>
        <v>0.12756598240469208</v>
      </c>
    </row>
    <row r="413" spans="1:27" x14ac:dyDescent="0.3">
      <c r="A413" s="116">
        <v>45404</v>
      </c>
      <c r="B413" s="84">
        <v>206100</v>
      </c>
      <c r="C413" s="77">
        <v>9700</v>
      </c>
      <c r="D413" s="77">
        <v>10900</v>
      </c>
      <c r="E413" s="77">
        <v>17400</v>
      </c>
      <c r="F413" s="77">
        <v>6400</v>
      </c>
      <c r="G413" s="97">
        <v>8800</v>
      </c>
      <c r="H413" s="77">
        <v>26200</v>
      </c>
      <c r="I413" s="97">
        <v>1700</v>
      </c>
      <c r="J413" s="77">
        <v>10600</v>
      </c>
      <c r="K413" s="97">
        <v>34100</v>
      </c>
      <c r="L413" s="77">
        <v>21500</v>
      </c>
      <c r="M413" s="97">
        <v>32600</v>
      </c>
      <c r="N413" s="77">
        <v>26200</v>
      </c>
      <c r="O413" s="69"/>
      <c r="P413" s="78">
        <f t="shared" si="79"/>
        <v>4.7064531780688985E-2</v>
      </c>
      <c r="Q413" s="78">
        <f t="shared" si="80"/>
        <v>5.2886948083454635E-2</v>
      </c>
      <c r="R413" s="78">
        <f t="shared" si="81"/>
        <v>8.442503639010189E-2</v>
      </c>
      <c r="S413" s="78">
        <f t="shared" si="82"/>
        <v>3.1052886948083454E-2</v>
      </c>
      <c r="T413" s="78">
        <f t="shared" si="83"/>
        <v>4.2697719553614753E-2</v>
      </c>
      <c r="U413" s="78">
        <f t="shared" si="84"/>
        <v>0.12712275594371664</v>
      </c>
      <c r="V413" s="78">
        <f t="shared" si="85"/>
        <v>8.2484230955846682E-3</v>
      </c>
      <c r="W413" s="78">
        <f t="shared" si="86"/>
        <v>5.1431344007763224E-2</v>
      </c>
      <c r="X413" s="78">
        <f t="shared" si="87"/>
        <v>0.16545366327025715</v>
      </c>
      <c r="Y413" s="78">
        <f t="shared" si="88"/>
        <v>0.10431829209121786</v>
      </c>
      <c r="Z413" s="78">
        <f t="shared" si="89"/>
        <v>0.15817564289180008</v>
      </c>
      <c r="AA413" s="78">
        <f t="shared" si="90"/>
        <v>0.12712275594371664</v>
      </c>
    </row>
    <row r="414" spans="1:27" x14ac:dyDescent="0.3">
      <c r="A414" s="116">
        <v>45434</v>
      </c>
      <c r="B414" s="84">
        <v>206500</v>
      </c>
      <c r="C414" s="77">
        <v>9700</v>
      </c>
      <c r="D414" s="77">
        <v>11000</v>
      </c>
      <c r="E414" s="77">
        <v>17400</v>
      </c>
      <c r="F414" s="77">
        <v>6400</v>
      </c>
      <c r="G414" s="97">
        <v>8800</v>
      </c>
      <c r="H414" s="77">
        <v>26100</v>
      </c>
      <c r="I414" s="97">
        <v>1700</v>
      </c>
      <c r="J414" s="77">
        <v>10800</v>
      </c>
      <c r="K414" s="97">
        <v>34100</v>
      </c>
      <c r="L414" s="77">
        <v>21300</v>
      </c>
      <c r="M414" s="97">
        <v>32700</v>
      </c>
      <c r="N414" s="77">
        <v>26500</v>
      </c>
      <c r="O414" s="69"/>
      <c r="P414" s="78">
        <f t="shared" si="79"/>
        <v>4.6973365617433413E-2</v>
      </c>
      <c r="Q414" s="78">
        <f t="shared" si="80"/>
        <v>5.3268765133171914E-2</v>
      </c>
      <c r="R414" s="78">
        <f t="shared" si="81"/>
        <v>8.4261501210653747E-2</v>
      </c>
      <c r="S414" s="78">
        <f t="shared" si="82"/>
        <v>3.099273607748184E-2</v>
      </c>
      <c r="T414" s="78">
        <f t="shared" si="83"/>
        <v>4.261501210653753E-2</v>
      </c>
      <c r="U414" s="78">
        <f t="shared" si="84"/>
        <v>0.12639225181598063</v>
      </c>
      <c r="V414" s="78">
        <f t="shared" si="85"/>
        <v>8.2324455205811144E-3</v>
      </c>
      <c r="W414" s="78">
        <f t="shared" si="86"/>
        <v>5.2300242130750609E-2</v>
      </c>
      <c r="X414" s="78">
        <f t="shared" si="87"/>
        <v>0.16513317191283294</v>
      </c>
      <c r="Y414" s="78">
        <f t="shared" si="88"/>
        <v>0.10314769975786925</v>
      </c>
      <c r="Z414" s="78">
        <f t="shared" si="89"/>
        <v>0.15835351089588379</v>
      </c>
      <c r="AA414" s="78">
        <f t="shared" si="90"/>
        <v>0.12832929782082325</v>
      </c>
    </row>
    <row r="415" spans="1:27" x14ac:dyDescent="0.3">
      <c r="A415" s="116">
        <v>45465</v>
      </c>
      <c r="B415" s="84">
        <v>206500</v>
      </c>
      <c r="C415" s="77">
        <v>10000</v>
      </c>
      <c r="D415" s="77">
        <v>11000</v>
      </c>
      <c r="E415" s="77">
        <v>17300</v>
      </c>
      <c r="F415" s="77">
        <v>6400</v>
      </c>
      <c r="G415" s="97">
        <v>8900</v>
      </c>
      <c r="H415" s="77">
        <v>26100</v>
      </c>
      <c r="I415" s="97">
        <v>1700</v>
      </c>
      <c r="J415" s="77">
        <v>10700</v>
      </c>
      <c r="K415" s="97">
        <v>34600</v>
      </c>
      <c r="L415" s="77">
        <v>21500</v>
      </c>
      <c r="M415" s="97">
        <v>32700</v>
      </c>
      <c r="N415" s="77">
        <v>25600</v>
      </c>
      <c r="O415" s="69"/>
      <c r="P415" s="78">
        <f t="shared" si="79"/>
        <v>4.8426150121065374E-2</v>
      </c>
      <c r="Q415" s="78">
        <f t="shared" si="80"/>
        <v>5.3268765133171914E-2</v>
      </c>
      <c r="R415" s="78">
        <f t="shared" si="81"/>
        <v>8.3777239709443105E-2</v>
      </c>
      <c r="S415" s="78">
        <f t="shared" si="82"/>
        <v>3.099273607748184E-2</v>
      </c>
      <c r="T415" s="78">
        <f t="shared" si="83"/>
        <v>4.3099273607748186E-2</v>
      </c>
      <c r="U415" s="78">
        <f t="shared" si="84"/>
        <v>0.12639225181598063</v>
      </c>
      <c r="V415" s="78">
        <f t="shared" si="85"/>
        <v>8.2324455205811144E-3</v>
      </c>
      <c r="W415" s="78">
        <f t="shared" si="86"/>
        <v>5.1815980629539952E-2</v>
      </c>
      <c r="X415" s="78">
        <f t="shared" si="87"/>
        <v>0.16755447941888621</v>
      </c>
      <c r="Y415" s="78">
        <f t="shared" si="88"/>
        <v>0.10411622276029056</v>
      </c>
      <c r="Z415" s="78">
        <f t="shared" si="89"/>
        <v>0.15835351089588379</v>
      </c>
      <c r="AA415" s="78">
        <f t="shared" si="90"/>
        <v>0.12397094430992736</v>
      </c>
    </row>
    <row r="416" spans="1:27" x14ac:dyDescent="0.3">
      <c r="A416" s="116">
        <v>45495</v>
      </c>
      <c r="B416" s="84">
        <v>205300</v>
      </c>
      <c r="C416" s="77">
        <v>9600</v>
      </c>
      <c r="D416" s="77">
        <v>11000</v>
      </c>
      <c r="E416" s="77">
        <v>17200</v>
      </c>
      <c r="F416" s="77">
        <v>6400</v>
      </c>
      <c r="G416" s="97">
        <v>8800</v>
      </c>
      <c r="H416" s="77">
        <v>26300</v>
      </c>
      <c r="I416" s="97">
        <v>1700</v>
      </c>
      <c r="J416" s="77">
        <v>11000</v>
      </c>
      <c r="K416" s="97">
        <v>34900</v>
      </c>
      <c r="L416" s="77">
        <v>20800</v>
      </c>
      <c r="M416" s="97">
        <v>32600</v>
      </c>
      <c r="N416" s="77">
        <v>25000</v>
      </c>
      <c r="O416" s="69"/>
      <c r="P416" s="78">
        <f t="shared" si="79"/>
        <v>4.6760837798343884E-2</v>
      </c>
      <c r="Q416" s="78">
        <f t="shared" si="80"/>
        <v>5.3580126643935702E-2</v>
      </c>
      <c r="R416" s="78">
        <f t="shared" si="81"/>
        <v>8.3779834388699459E-2</v>
      </c>
      <c r="S416" s="78">
        <f t="shared" si="82"/>
        <v>3.1173891865562593E-2</v>
      </c>
      <c r="T416" s="78">
        <f t="shared" si="83"/>
        <v>4.2864101315148562E-2</v>
      </c>
      <c r="U416" s="78">
        <f t="shared" si="84"/>
        <v>0.12810521188504628</v>
      </c>
      <c r="V416" s="78">
        <f t="shared" si="85"/>
        <v>8.2805650267900634E-3</v>
      </c>
      <c r="W416" s="78">
        <f t="shared" si="86"/>
        <v>5.3580126643935702E-2</v>
      </c>
      <c r="X416" s="78">
        <f t="shared" si="87"/>
        <v>0.16999512907939601</v>
      </c>
      <c r="Y416" s="78">
        <f t="shared" si="88"/>
        <v>0.10131514856307842</v>
      </c>
      <c r="Z416" s="78">
        <f t="shared" si="89"/>
        <v>0.15879201169020946</v>
      </c>
      <c r="AA416" s="78">
        <f t="shared" si="90"/>
        <v>0.12177301509985387</v>
      </c>
    </row>
    <row r="417" spans="1:28" x14ac:dyDescent="0.3">
      <c r="A417" s="116">
        <v>45526</v>
      </c>
      <c r="B417" s="84">
        <v>205100</v>
      </c>
      <c r="C417" s="77">
        <v>9600</v>
      </c>
      <c r="D417" s="77">
        <v>11100</v>
      </c>
      <c r="E417" s="77">
        <v>16900</v>
      </c>
      <c r="F417" s="77">
        <v>6300</v>
      </c>
      <c r="G417" s="97">
        <v>8800</v>
      </c>
      <c r="H417" s="77">
        <v>26000</v>
      </c>
      <c r="I417" s="97">
        <v>1700</v>
      </c>
      <c r="J417" s="77">
        <v>10900</v>
      </c>
      <c r="K417" s="97">
        <v>35100</v>
      </c>
      <c r="L417" s="77">
        <v>20900</v>
      </c>
      <c r="M417" s="97">
        <v>32200</v>
      </c>
      <c r="N417" s="77">
        <v>25600</v>
      </c>
      <c r="O417" s="69"/>
      <c r="P417" s="78">
        <f t="shared" si="79"/>
        <v>4.6806435884934182E-2</v>
      </c>
      <c r="Q417" s="78">
        <f t="shared" si="80"/>
        <v>5.4119941491955141E-2</v>
      </c>
      <c r="R417" s="78">
        <f t="shared" si="81"/>
        <v>8.2398829839102877E-2</v>
      </c>
      <c r="S417" s="78">
        <f t="shared" si="82"/>
        <v>3.0716723549488054E-2</v>
      </c>
      <c r="T417" s="78">
        <f t="shared" si="83"/>
        <v>4.2905899561189662E-2</v>
      </c>
      <c r="U417" s="78">
        <f t="shared" si="84"/>
        <v>0.12676743052169673</v>
      </c>
      <c r="V417" s="78">
        <f t="shared" si="85"/>
        <v>8.2886396879570945E-3</v>
      </c>
      <c r="W417" s="78">
        <f t="shared" si="86"/>
        <v>5.3144807411019013E-2</v>
      </c>
      <c r="X417" s="78">
        <f t="shared" si="87"/>
        <v>0.17113603120429058</v>
      </c>
      <c r="Y417" s="78">
        <f t="shared" si="88"/>
        <v>0.10190151145782544</v>
      </c>
      <c r="Z417" s="78">
        <f t="shared" si="89"/>
        <v>0.15699658703071673</v>
      </c>
      <c r="AA417" s="78">
        <f t="shared" si="90"/>
        <v>0.12481716235982447</v>
      </c>
    </row>
    <row r="418" spans="1:28" x14ac:dyDescent="0.3">
      <c r="A418" s="116">
        <v>45557</v>
      </c>
      <c r="B418" s="84">
        <v>204000</v>
      </c>
      <c r="C418" s="77">
        <v>9600</v>
      </c>
      <c r="D418" s="77">
        <v>10900</v>
      </c>
      <c r="E418" s="77">
        <v>16800</v>
      </c>
      <c r="F418" s="77">
        <v>6400</v>
      </c>
      <c r="G418" s="97">
        <v>8900</v>
      </c>
      <c r="H418" s="77">
        <v>25900</v>
      </c>
      <c r="I418" s="97">
        <v>1700</v>
      </c>
      <c r="J418" s="77">
        <v>10800</v>
      </c>
      <c r="K418" s="97">
        <v>35200</v>
      </c>
      <c r="L418" s="77">
        <v>20100</v>
      </c>
      <c r="M418" s="97">
        <v>31900</v>
      </c>
      <c r="N418" s="77">
        <v>25800</v>
      </c>
      <c r="O418" s="69"/>
      <c r="P418" s="78">
        <f t="shared" si="79"/>
        <v>4.7058823529411764E-2</v>
      </c>
      <c r="Q418" s="78">
        <f t="shared" si="80"/>
        <v>5.3431372549019605E-2</v>
      </c>
      <c r="R418" s="78">
        <f t="shared" si="81"/>
        <v>8.2352941176470587E-2</v>
      </c>
      <c r="S418" s="78">
        <f t="shared" si="82"/>
        <v>3.1372549019607843E-2</v>
      </c>
      <c r="T418" s="78">
        <f t="shared" si="83"/>
        <v>4.3627450980392155E-2</v>
      </c>
      <c r="U418" s="78">
        <f t="shared" si="84"/>
        <v>0.12696078431372548</v>
      </c>
      <c r="V418" s="78">
        <f t="shared" si="85"/>
        <v>8.3333333333333332E-3</v>
      </c>
      <c r="W418" s="78">
        <f t="shared" si="86"/>
        <v>5.2941176470588235E-2</v>
      </c>
      <c r="X418" s="78">
        <f t="shared" si="87"/>
        <v>0.17254901960784313</v>
      </c>
      <c r="Y418" s="78">
        <f t="shared" si="88"/>
        <v>9.8529411764705879E-2</v>
      </c>
      <c r="Z418" s="78">
        <f t="shared" si="89"/>
        <v>0.15637254901960784</v>
      </c>
      <c r="AA418" s="78">
        <f t="shared" si="90"/>
        <v>0.12647058823529411</v>
      </c>
    </row>
    <row r="419" spans="1:28" x14ac:dyDescent="0.3">
      <c r="A419" s="116">
        <v>45587</v>
      </c>
      <c r="B419" s="84">
        <v>206500</v>
      </c>
      <c r="C419" s="77">
        <v>9700</v>
      </c>
      <c r="D419" s="77">
        <v>11300</v>
      </c>
      <c r="E419" s="77">
        <v>17000</v>
      </c>
      <c r="F419" s="77">
        <v>6500</v>
      </c>
      <c r="G419" s="97">
        <v>8700</v>
      </c>
      <c r="H419" s="77">
        <v>26200</v>
      </c>
      <c r="I419" s="97">
        <v>1700</v>
      </c>
      <c r="J419" s="77">
        <v>10800</v>
      </c>
      <c r="K419" s="97">
        <v>35400</v>
      </c>
      <c r="L419" s="77">
        <v>20400</v>
      </c>
      <c r="M419" s="97">
        <v>32400</v>
      </c>
      <c r="N419" s="77">
        <v>26400</v>
      </c>
      <c r="O419" s="69"/>
      <c r="P419" s="78">
        <f t="shared" si="79"/>
        <v>4.6973365617433413E-2</v>
      </c>
      <c r="Q419" s="78">
        <f t="shared" si="80"/>
        <v>5.4721549636803875E-2</v>
      </c>
      <c r="R419" s="78">
        <f t="shared" si="81"/>
        <v>8.2324455205811137E-2</v>
      </c>
      <c r="S419" s="78">
        <f t="shared" si="82"/>
        <v>3.1476997578692496E-2</v>
      </c>
      <c r="T419" s="78">
        <f t="shared" si="83"/>
        <v>4.2130750605326873E-2</v>
      </c>
      <c r="U419" s="78">
        <f t="shared" si="84"/>
        <v>0.12687651331719127</v>
      </c>
      <c r="V419" s="78">
        <f t="shared" si="85"/>
        <v>8.2324455205811144E-3</v>
      </c>
      <c r="W419" s="78">
        <f t="shared" si="86"/>
        <v>5.2300242130750609E-2</v>
      </c>
      <c r="X419" s="78">
        <f t="shared" si="87"/>
        <v>0.17142857142857143</v>
      </c>
      <c r="Y419" s="78">
        <f t="shared" si="88"/>
        <v>9.8789346246973372E-2</v>
      </c>
      <c r="Z419" s="78">
        <f t="shared" si="89"/>
        <v>0.1569007263922518</v>
      </c>
      <c r="AA419" s="78">
        <f t="shared" si="90"/>
        <v>0.12784503631961258</v>
      </c>
    </row>
    <row r="420" spans="1:28" x14ac:dyDescent="0.3">
      <c r="A420" s="116">
        <v>45618</v>
      </c>
      <c r="B420" s="84">
        <v>207700</v>
      </c>
      <c r="C420" s="77">
        <v>9600</v>
      </c>
      <c r="D420" s="77">
        <v>10900</v>
      </c>
      <c r="E420" s="77">
        <v>17100</v>
      </c>
      <c r="F420" s="77">
        <v>6600</v>
      </c>
      <c r="G420" s="97">
        <v>8900</v>
      </c>
      <c r="H420" s="77">
        <v>26700</v>
      </c>
      <c r="I420" s="97">
        <v>1700</v>
      </c>
      <c r="J420" s="77">
        <v>10800</v>
      </c>
      <c r="K420" s="97">
        <v>35400</v>
      </c>
      <c r="L420" s="77">
        <v>20700</v>
      </c>
      <c r="M420" s="97">
        <v>32800</v>
      </c>
      <c r="N420" s="77">
        <v>26500</v>
      </c>
      <c r="P420" s="78">
        <f t="shared" si="79"/>
        <v>4.6220510351468465E-2</v>
      </c>
      <c r="Q420" s="78">
        <f t="shared" si="80"/>
        <v>5.2479537794896489E-2</v>
      </c>
      <c r="R420" s="78">
        <f t="shared" si="81"/>
        <v>8.2330284063553208E-2</v>
      </c>
      <c r="S420" s="78">
        <f t="shared" si="82"/>
        <v>3.1776600866634572E-2</v>
      </c>
      <c r="T420" s="78">
        <f t="shared" si="83"/>
        <v>4.285026480500722E-2</v>
      </c>
      <c r="U420" s="78">
        <f t="shared" si="84"/>
        <v>0.12855079441502168</v>
      </c>
      <c r="V420" s="78">
        <f t="shared" si="85"/>
        <v>8.1848820414058745E-3</v>
      </c>
      <c r="W420" s="78">
        <f t="shared" si="86"/>
        <v>5.1998074145402022E-2</v>
      </c>
      <c r="X420" s="78">
        <f t="shared" si="87"/>
        <v>0.17043813192103996</v>
      </c>
      <c r="Y420" s="78">
        <f t="shared" si="88"/>
        <v>9.966297544535388E-2</v>
      </c>
      <c r="Z420" s="78">
        <f t="shared" si="89"/>
        <v>0.15792007703418393</v>
      </c>
      <c r="AA420" s="78">
        <f t="shared" si="90"/>
        <v>0.12758786711603273</v>
      </c>
    </row>
    <row r="421" spans="1:28" ht="14.5" thickBot="1" x14ac:dyDescent="0.35">
      <c r="A421" s="118">
        <v>45648</v>
      </c>
      <c r="B421" s="88">
        <v>207700</v>
      </c>
      <c r="C421" s="91">
        <v>9500</v>
      </c>
      <c r="D421" s="91">
        <v>10900</v>
      </c>
      <c r="E421" s="91">
        <v>17100</v>
      </c>
      <c r="F421" s="91">
        <v>6700</v>
      </c>
      <c r="G421" s="98">
        <v>8900</v>
      </c>
      <c r="H421" s="91">
        <v>26600</v>
      </c>
      <c r="I421" s="98">
        <v>1700</v>
      </c>
      <c r="J421" s="91">
        <v>10800</v>
      </c>
      <c r="K421" s="98">
        <v>35500</v>
      </c>
      <c r="L421" s="91">
        <v>20600</v>
      </c>
      <c r="M421" s="98">
        <v>32700</v>
      </c>
      <c r="N421" s="91">
        <v>26700</v>
      </c>
      <c r="P421" s="78">
        <f t="shared" si="79"/>
        <v>4.5739046701973998E-2</v>
      </c>
      <c r="Q421" s="78">
        <f t="shared" si="80"/>
        <v>5.2479537794896489E-2</v>
      </c>
      <c r="R421" s="78">
        <f t="shared" si="81"/>
        <v>8.2330284063553208E-2</v>
      </c>
      <c r="S421" s="78">
        <f t="shared" si="82"/>
        <v>3.2258064516129031E-2</v>
      </c>
      <c r="T421" s="78">
        <f t="shared" si="83"/>
        <v>4.285026480500722E-2</v>
      </c>
      <c r="U421" s="78">
        <f t="shared" si="84"/>
        <v>0.12806933076552721</v>
      </c>
      <c r="V421" s="78">
        <f t="shared" si="85"/>
        <v>8.1848820414058745E-3</v>
      </c>
      <c r="W421" s="78">
        <f t="shared" si="86"/>
        <v>5.1998074145402022E-2</v>
      </c>
      <c r="X421" s="78">
        <f t="shared" si="87"/>
        <v>0.17091959557053443</v>
      </c>
      <c r="Y421" s="78">
        <f t="shared" si="88"/>
        <v>9.9181511795859406E-2</v>
      </c>
      <c r="Z421" s="78">
        <f t="shared" si="89"/>
        <v>0.15743861338468945</v>
      </c>
      <c r="AA421" s="78">
        <f t="shared" si="90"/>
        <v>0.12855079441502168</v>
      </c>
      <c r="AB421" s="70"/>
    </row>
    <row r="422" spans="1:28" x14ac:dyDescent="0.3">
      <c r="A422" s="122">
        <v>45679</v>
      </c>
      <c r="B422" s="94">
        <v>184500</v>
      </c>
      <c r="C422" s="95">
        <v>7600</v>
      </c>
      <c r="D422" s="95">
        <v>10000</v>
      </c>
      <c r="E422" s="95">
        <v>14400</v>
      </c>
      <c r="F422" s="95">
        <v>5900</v>
      </c>
      <c r="G422" s="96">
        <v>8100</v>
      </c>
      <c r="H422" s="95">
        <v>22700</v>
      </c>
      <c r="I422" s="96">
        <v>1500</v>
      </c>
      <c r="J422" s="95">
        <v>8700</v>
      </c>
      <c r="K422" s="96">
        <v>31700</v>
      </c>
      <c r="L422" s="95">
        <v>20700</v>
      </c>
      <c r="M422" s="96">
        <v>29600</v>
      </c>
      <c r="N422" s="95">
        <v>23600</v>
      </c>
      <c r="P422" s="78">
        <f t="shared" ref="P422:AA422" si="91">C422/$B422</f>
        <v>4.1192411924119245E-2</v>
      </c>
      <c r="Q422" s="78">
        <f t="shared" si="91"/>
        <v>5.4200542005420058E-2</v>
      </c>
      <c r="R422" s="78">
        <f t="shared" si="91"/>
        <v>7.8048780487804878E-2</v>
      </c>
      <c r="S422" s="78">
        <f t="shared" si="91"/>
        <v>3.1978319783197831E-2</v>
      </c>
      <c r="T422" s="78">
        <f t="shared" si="91"/>
        <v>4.3902439024390241E-2</v>
      </c>
      <c r="U422" s="78">
        <f t="shared" si="91"/>
        <v>0.12303523035230353</v>
      </c>
      <c r="V422" s="78">
        <f t="shared" si="91"/>
        <v>8.130081300813009E-3</v>
      </c>
      <c r="W422" s="78">
        <f t="shared" si="91"/>
        <v>4.715447154471545E-2</v>
      </c>
      <c r="X422" s="78">
        <f t="shared" si="91"/>
        <v>0.17181571815718158</v>
      </c>
      <c r="Y422" s="78">
        <f t="shared" si="91"/>
        <v>0.11219512195121951</v>
      </c>
      <c r="Z422" s="78">
        <f t="shared" si="91"/>
        <v>0.16043360433604337</v>
      </c>
      <c r="AA422" s="78">
        <f t="shared" si="91"/>
        <v>0.12791327913279132</v>
      </c>
    </row>
    <row r="423" spans="1:28" x14ac:dyDescent="0.3">
      <c r="A423" s="116">
        <v>45710</v>
      </c>
      <c r="B423" s="84">
        <v>185700</v>
      </c>
      <c r="C423" s="77">
        <v>7600</v>
      </c>
      <c r="D423" s="77">
        <v>10100</v>
      </c>
      <c r="E423" s="77">
        <v>14600</v>
      </c>
      <c r="F423" s="77">
        <v>5900</v>
      </c>
      <c r="G423" s="97">
        <v>8000</v>
      </c>
      <c r="H423" s="77">
        <v>22700</v>
      </c>
      <c r="I423" s="97">
        <v>1500</v>
      </c>
      <c r="J423" s="77">
        <v>8700</v>
      </c>
      <c r="K423" s="97">
        <v>31800</v>
      </c>
      <c r="L423" s="77">
        <v>20700</v>
      </c>
      <c r="M423" s="97">
        <v>30300</v>
      </c>
      <c r="N423" s="77">
        <v>23800</v>
      </c>
      <c r="O423" s="69"/>
      <c r="P423" s="78">
        <f t="shared" ref="P423:P429" si="92">C423/$B423</f>
        <v>4.0926225094238017E-2</v>
      </c>
      <c r="Q423" s="78">
        <f t="shared" ref="Q423:Q429" si="93">D423/$B423</f>
        <v>5.4388799138395262E-2</v>
      </c>
      <c r="R423" s="78">
        <f t="shared" ref="R423:R429" si="94">E423/$B423</f>
        <v>7.8621432417878293E-2</v>
      </c>
      <c r="S423" s="78">
        <f t="shared" ref="S423:S429" si="95">F423/$B423</f>
        <v>3.1771674744211095E-2</v>
      </c>
      <c r="T423" s="78">
        <f t="shared" ref="T423:T429" si="96">G423/$B423</f>
        <v>4.3080236941303175E-2</v>
      </c>
      <c r="U423" s="78">
        <f t="shared" ref="U423:U429" si="97">H423/$B423</f>
        <v>0.12224017232094776</v>
      </c>
      <c r="V423" s="78">
        <f t="shared" ref="V423:V429" si="98">I423/$B423</f>
        <v>8.0775444264943458E-3</v>
      </c>
      <c r="W423" s="78">
        <f t="shared" ref="W423:W429" si="99">J423/$B423</f>
        <v>4.6849757673667204E-2</v>
      </c>
      <c r="X423" s="78">
        <f t="shared" ref="X423:X429" si="100">K423/$B423</f>
        <v>0.17124394184168013</v>
      </c>
      <c r="Y423" s="78">
        <f t="shared" ref="Y423:Y429" si="101">L423/$B423</f>
        <v>0.11147011308562198</v>
      </c>
      <c r="Z423" s="78">
        <f t="shared" ref="Z423:Z429" si="102">M423/$B423</f>
        <v>0.16316639741518579</v>
      </c>
      <c r="AA423" s="78">
        <f t="shared" ref="AA423:AA429" si="103">N423/$B423</f>
        <v>0.12816370490037696</v>
      </c>
    </row>
    <row r="424" spans="1:28" x14ac:dyDescent="0.3">
      <c r="A424" s="116">
        <v>45738</v>
      </c>
      <c r="B424" s="84">
        <v>186800</v>
      </c>
      <c r="C424" s="77">
        <v>7700</v>
      </c>
      <c r="D424" s="77">
        <v>10400</v>
      </c>
      <c r="E424" s="77">
        <v>14600</v>
      </c>
      <c r="F424" s="77">
        <v>5900</v>
      </c>
      <c r="G424" s="97">
        <v>8100</v>
      </c>
      <c r="H424" s="77">
        <v>22900</v>
      </c>
      <c r="I424" s="97">
        <v>1500</v>
      </c>
      <c r="J424" s="77">
        <v>8700</v>
      </c>
      <c r="K424" s="97">
        <v>31900</v>
      </c>
      <c r="L424" s="77">
        <v>21300</v>
      </c>
      <c r="M424" s="97">
        <v>30000</v>
      </c>
      <c r="N424" s="77">
        <v>23800</v>
      </c>
      <c r="O424" s="69"/>
      <c r="P424" s="78">
        <f t="shared" si="92"/>
        <v>4.1220556745182012E-2</v>
      </c>
      <c r="Q424" s="78">
        <f t="shared" si="93"/>
        <v>5.5674518201284794E-2</v>
      </c>
      <c r="R424" s="78">
        <f t="shared" si="94"/>
        <v>7.8158458244111342E-2</v>
      </c>
      <c r="S424" s="78">
        <f t="shared" si="95"/>
        <v>3.1584582441113493E-2</v>
      </c>
      <c r="T424" s="78">
        <f t="shared" si="96"/>
        <v>4.3361884368308352E-2</v>
      </c>
      <c r="U424" s="78">
        <f t="shared" si="97"/>
        <v>0.12259100642398287</v>
      </c>
      <c r="V424" s="78">
        <f t="shared" si="98"/>
        <v>8.0299785867237686E-3</v>
      </c>
      <c r="W424" s="78">
        <f t="shared" si="99"/>
        <v>4.6573875802997856E-2</v>
      </c>
      <c r="X424" s="78">
        <f t="shared" si="100"/>
        <v>0.17077087794432549</v>
      </c>
      <c r="Y424" s="78">
        <f t="shared" si="101"/>
        <v>0.11402569593147752</v>
      </c>
      <c r="Z424" s="78">
        <f t="shared" si="102"/>
        <v>0.16059957173447537</v>
      </c>
      <c r="AA424" s="78">
        <f t="shared" si="103"/>
        <v>0.12740899357601712</v>
      </c>
    </row>
    <row r="425" spans="1:28" x14ac:dyDescent="0.3">
      <c r="A425" s="116">
        <v>45769</v>
      </c>
      <c r="B425" s="84">
        <v>187200</v>
      </c>
      <c r="C425" s="77">
        <v>7600</v>
      </c>
      <c r="D425" s="77">
        <v>10300</v>
      </c>
      <c r="E425" s="77">
        <v>14800</v>
      </c>
      <c r="F425" s="77">
        <v>5800</v>
      </c>
      <c r="G425" s="97">
        <v>8100</v>
      </c>
      <c r="H425" s="77">
        <v>22900</v>
      </c>
      <c r="I425" s="97">
        <v>1500</v>
      </c>
      <c r="J425" s="77">
        <v>8800</v>
      </c>
      <c r="K425" s="97">
        <v>32000</v>
      </c>
      <c r="L425" s="77">
        <v>21500</v>
      </c>
      <c r="M425" s="97">
        <v>30100</v>
      </c>
      <c r="N425" s="77">
        <v>23800</v>
      </c>
      <c r="O425" s="69"/>
      <c r="P425" s="78">
        <f t="shared" si="92"/>
        <v>4.05982905982906E-2</v>
      </c>
      <c r="Q425" s="78">
        <f t="shared" si="93"/>
        <v>5.502136752136752E-2</v>
      </c>
      <c r="R425" s="78">
        <f t="shared" si="94"/>
        <v>7.9059829059829057E-2</v>
      </c>
      <c r="S425" s="78">
        <f t="shared" si="95"/>
        <v>3.0982905982905984E-2</v>
      </c>
      <c r="T425" s="78">
        <f t="shared" si="96"/>
        <v>4.3269230769230768E-2</v>
      </c>
      <c r="U425" s="78">
        <f t="shared" si="97"/>
        <v>0.12232905982905982</v>
      </c>
      <c r="V425" s="78">
        <f t="shared" si="98"/>
        <v>8.0128205128205121E-3</v>
      </c>
      <c r="W425" s="78">
        <f t="shared" si="99"/>
        <v>4.7008547008547008E-2</v>
      </c>
      <c r="X425" s="78">
        <f t="shared" si="100"/>
        <v>0.17094017094017094</v>
      </c>
      <c r="Y425" s="78">
        <f t="shared" si="101"/>
        <v>0.11485042735042734</v>
      </c>
      <c r="Z425" s="78">
        <f t="shared" si="102"/>
        <v>0.1607905982905983</v>
      </c>
      <c r="AA425" s="78">
        <f t="shared" si="103"/>
        <v>0.12713675213675213</v>
      </c>
    </row>
    <row r="426" spans="1:28" x14ac:dyDescent="0.3">
      <c r="A426" s="116">
        <v>45799</v>
      </c>
      <c r="B426" s="84">
        <v>187500</v>
      </c>
      <c r="C426" s="77">
        <v>7600</v>
      </c>
      <c r="D426" s="77">
        <v>10700</v>
      </c>
      <c r="E426" s="77">
        <v>14800</v>
      </c>
      <c r="F426" s="77">
        <v>5700</v>
      </c>
      <c r="G426" s="97">
        <v>8100</v>
      </c>
      <c r="H426" s="77">
        <v>22900</v>
      </c>
      <c r="I426" s="97">
        <v>1500</v>
      </c>
      <c r="J426" s="77">
        <v>8600</v>
      </c>
      <c r="K426" s="97">
        <v>32100</v>
      </c>
      <c r="L426" s="77">
        <v>21500</v>
      </c>
      <c r="M426" s="97">
        <v>30300</v>
      </c>
      <c r="N426" s="77">
        <v>23700</v>
      </c>
      <c r="O426" s="69"/>
      <c r="P426" s="78">
        <f t="shared" si="92"/>
        <v>4.0533333333333331E-2</v>
      </c>
      <c r="Q426" s="78">
        <f t="shared" si="93"/>
        <v>5.7066666666666668E-2</v>
      </c>
      <c r="R426" s="78">
        <f t="shared" si="94"/>
        <v>7.8933333333333328E-2</v>
      </c>
      <c r="S426" s="78">
        <f t="shared" si="95"/>
        <v>3.04E-2</v>
      </c>
      <c r="T426" s="78">
        <f t="shared" si="96"/>
        <v>4.3200000000000002E-2</v>
      </c>
      <c r="U426" s="78">
        <f t="shared" si="97"/>
        <v>0.12213333333333333</v>
      </c>
      <c r="V426" s="78">
        <f t="shared" si="98"/>
        <v>8.0000000000000002E-3</v>
      </c>
      <c r="W426" s="78">
        <f t="shared" si="99"/>
        <v>4.5866666666666667E-2</v>
      </c>
      <c r="X426" s="78">
        <f t="shared" si="100"/>
        <v>0.17119999999999999</v>
      </c>
      <c r="Y426" s="78">
        <f t="shared" si="101"/>
        <v>0.11466666666666667</v>
      </c>
      <c r="Z426" s="78">
        <f t="shared" si="102"/>
        <v>0.16159999999999999</v>
      </c>
      <c r="AA426" s="78">
        <f t="shared" si="103"/>
        <v>0.12640000000000001</v>
      </c>
    </row>
    <row r="427" spans="1:28" x14ac:dyDescent="0.3">
      <c r="A427" s="116">
        <v>45830</v>
      </c>
      <c r="B427" s="84">
        <v>187000</v>
      </c>
      <c r="C427" s="77">
        <v>7700</v>
      </c>
      <c r="D427" s="77">
        <v>10600</v>
      </c>
      <c r="E427" s="77">
        <v>14800</v>
      </c>
      <c r="F427" s="77">
        <v>5700</v>
      </c>
      <c r="G427" s="97">
        <v>8000</v>
      </c>
      <c r="H427" s="77">
        <v>23400</v>
      </c>
      <c r="I427" s="97">
        <v>1500</v>
      </c>
      <c r="J427" s="77">
        <v>8600</v>
      </c>
      <c r="K427" s="97">
        <v>32000</v>
      </c>
      <c r="L427" s="77">
        <v>21400</v>
      </c>
      <c r="M427" s="97">
        <v>30500</v>
      </c>
      <c r="N427" s="77">
        <v>22800</v>
      </c>
      <c r="O427" s="69"/>
      <c r="P427" s="78">
        <f t="shared" si="92"/>
        <v>4.1176470588235294E-2</v>
      </c>
      <c r="Q427" s="78">
        <f t="shared" si="93"/>
        <v>5.6684491978609627E-2</v>
      </c>
      <c r="R427" s="78">
        <f t="shared" si="94"/>
        <v>7.9144385026737971E-2</v>
      </c>
      <c r="S427" s="78">
        <f t="shared" si="95"/>
        <v>3.0481283422459891E-2</v>
      </c>
      <c r="T427" s="78">
        <f t="shared" si="96"/>
        <v>4.2780748663101602E-2</v>
      </c>
      <c r="U427" s="78">
        <f t="shared" si="97"/>
        <v>0.12513368983957218</v>
      </c>
      <c r="V427" s="78">
        <f t="shared" si="98"/>
        <v>8.0213903743315516E-3</v>
      </c>
      <c r="W427" s="78">
        <f t="shared" si="99"/>
        <v>4.5989304812834225E-2</v>
      </c>
      <c r="X427" s="78">
        <f t="shared" si="100"/>
        <v>0.17112299465240641</v>
      </c>
      <c r="Y427" s="78">
        <f t="shared" si="101"/>
        <v>0.11443850267379679</v>
      </c>
      <c r="Z427" s="78">
        <f t="shared" si="102"/>
        <v>0.16310160427807488</v>
      </c>
      <c r="AA427" s="78">
        <f t="shared" si="103"/>
        <v>0.12192513368983957</v>
      </c>
    </row>
    <row r="428" spans="1:28" x14ac:dyDescent="0.3">
      <c r="A428" s="117">
        <v>45860</v>
      </c>
      <c r="B428" s="84">
        <v>186200</v>
      </c>
      <c r="C428" s="77">
        <v>7800</v>
      </c>
      <c r="D428" s="77">
        <v>10500</v>
      </c>
      <c r="E428" s="77">
        <v>14800</v>
      </c>
      <c r="F428" s="77">
        <v>5700</v>
      </c>
      <c r="G428" s="97">
        <v>8000</v>
      </c>
      <c r="H428" s="77">
        <v>23200</v>
      </c>
      <c r="I428" s="97">
        <v>1500</v>
      </c>
      <c r="J428" s="77">
        <v>8700</v>
      </c>
      <c r="K428" s="97">
        <v>32300</v>
      </c>
      <c r="L428" s="77">
        <v>21400</v>
      </c>
      <c r="M428" s="97">
        <v>29900</v>
      </c>
      <c r="N428" s="77">
        <v>22400</v>
      </c>
      <c r="O428" s="69"/>
      <c r="P428" s="78">
        <f t="shared" si="92"/>
        <v>4.1890440386680987E-2</v>
      </c>
      <c r="Q428" s="78">
        <f t="shared" si="93"/>
        <v>5.6390977443609019E-2</v>
      </c>
      <c r="R428" s="78">
        <f t="shared" si="94"/>
        <v>7.9484425349087007E-2</v>
      </c>
      <c r="S428" s="78">
        <f t="shared" si="95"/>
        <v>3.0612244897959183E-2</v>
      </c>
      <c r="T428" s="78">
        <f t="shared" si="96"/>
        <v>4.2964554242749732E-2</v>
      </c>
      <c r="U428" s="78">
        <f t="shared" si="97"/>
        <v>0.12459720730397422</v>
      </c>
      <c r="V428" s="78">
        <f t="shared" si="98"/>
        <v>8.0558539205155752E-3</v>
      </c>
      <c r="W428" s="78">
        <f t="shared" si="99"/>
        <v>4.6723952738990333E-2</v>
      </c>
      <c r="X428" s="78">
        <f t="shared" si="100"/>
        <v>0.17346938775510204</v>
      </c>
      <c r="Y428" s="78">
        <f t="shared" si="101"/>
        <v>0.11493018259935553</v>
      </c>
      <c r="Z428" s="78">
        <f t="shared" si="102"/>
        <v>0.16058002148227712</v>
      </c>
      <c r="AA428" s="78">
        <f t="shared" si="103"/>
        <v>0.12030075187969924</v>
      </c>
    </row>
    <row r="429" spans="1:28" x14ac:dyDescent="0.3">
      <c r="A429" s="116">
        <v>45891</v>
      </c>
      <c r="B429" s="84">
        <v>186100</v>
      </c>
      <c r="C429" s="77">
        <v>7600</v>
      </c>
      <c r="D429" s="77">
        <v>10300</v>
      </c>
      <c r="E429" s="77">
        <v>14800</v>
      </c>
      <c r="F429" s="77">
        <v>5700</v>
      </c>
      <c r="G429" s="97">
        <v>8000</v>
      </c>
      <c r="H429" s="77">
        <v>22800</v>
      </c>
      <c r="I429" s="97">
        <v>1500</v>
      </c>
      <c r="J429" s="77">
        <v>8700</v>
      </c>
      <c r="K429" s="97">
        <v>32400</v>
      </c>
      <c r="L429" s="77">
        <v>21300</v>
      </c>
      <c r="M429" s="97">
        <v>30300</v>
      </c>
      <c r="N429" s="77">
        <v>22700</v>
      </c>
      <c r="O429" s="69"/>
      <c r="P429" s="78">
        <f t="shared" si="92"/>
        <v>4.0838259000537343E-2</v>
      </c>
      <c r="Q429" s="78">
        <f t="shared" si="93"/>
        <v>5.5346587855991405E-2</v>
      </c>
      <c r="R429" s="78">
        <f t="shared" si="94"/>
        <v>7.9527135948414832E-2</v>
      </c>
      <c r="S429" s="78">
        <f t="shared" si="95"/>
        <v>3.0628694250403009E-2</v>
      </c>
      <c r="T429" s="78">
        <f t="shared" si="96"/>
        <v>4.2987641053197204E-2</v>
      </c>
      <c r="U429" s="78">
        <f t="shared" si="97"/>
        <v>0.12251477700161204</v>
      </c>
      <c r="V429" s="78">
        <f t="shared" si="98"/>
        <v>8.0601826974744765E-3</v>
      </c>
      <c r="W429" s="78">
        <f t="shared" si="99"/>
        <v>4.6749059645351962E-2</v>
      </c>
      <c r="X429" s="78">
        <f t="shared" si="100"/>
        <v>0.1740999462654487</v>
      </c>
      <c r="Y429" s="78">
        <f t="shared" si="101"/>
        <v>0.11445459430413756</v>
      </c>
      <c r="Z429" s="78">
        <f t="shared" si="102"/>
        <v>0.16281569048898442</v>
      </c>
      <c r="AA429" s="78">
        <f t="shared" si="103"/>
        <v>0.12197743148844707</v>
      </c>
    </row>
    <row r="430" spans="1:28" x14ac:dyDescent="0.3">
      <c r="A430" s="116">
        <v>45922</v>
      </c>
      <c r="B430" s="84"/>
      <c r="C430" s="77"/>
      <c r="D430" s="77"/>
      <c r="E430" s="77"/>
      <c r="F430" s="77"/>
      <c r="G430" s="97"/>
      <c r="H430" s="77"/>
      <c r="I430" s="97"/>
      <c r="J430" s="77"/>
      <c r="K430" s="97"/>
      <c r="L430" s="77"/>
      <c r="M430" s="97"/>
      <c r="N430" s="77"/>
      <c r="O430" s="69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  <c r="AA430" s="78"/>
    </row>
    <row r="431" spans="1:28" x14ac:dyDescent="0.3">
      <c r="A431" s="116">
        <v>45952</v>
      </c>
      <c r="B431" s="84"/>
      <c r="C431" s="77"/>
      <c r="D431" s="77"/>
      <c r="E431" s="77"/>
      <c r="F431" s="77"/>
      <c r="G431" s="97"/>
      <c r="H431" s="77"/>
      <c r="I431" s="97"/>
      <c r="J431" s="77"/>
      <c r="K431" s="97"/>
      <c r="L431" s="77"/>
      <c r="M431" s="97"/>
      <c r="N431" s="77"/>
      <c r="O431" s="69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  <c r="AA431" s="78"/>
    </row>
    <row r="432" spans="1:28" x14ac:dyDescent="0.3">
      <c r="A432" s="116">
        <v>45983</v>
      </c>
      <c r="B432" s="84"/>
      <c r="C432" s="77"/>
      <c r="D432" s="77"/>
      <c r="E432" s="77"/>
      <c r="F432" s="77"/>
      <c r="G432" s="97"/>
      <c r="H432" s="77"/>
      <c r="I432" s="97"/>
      <c r="J432" s="77"/>
      <c r="K432" s="97"/>
      <c r="L432" s="77"/>
      <c r="M432" s="97"/>
      <c r="N432" s="77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  <c r="AA432" s="78"/>
    </row>
    <row r="433" spans="1:28" ht="14.5" thickBot="1" x14ac:dyDescent="0.35">
      <c r="A433" s="209">
        <v>46013</v>
      </c>
      <c r="B433" s="88"/>
      <c r="C433" s="91"/>
      <c r="D433" s="91"/>
      <c r="E433" s="91"/>
      <c r="F433" s="91"/>
      <c r="G433" s="98"/>
      <c r="H433" s="91"/>
      <c r="I433" s="98"/>
      <c r="J433" s="91"/>
      <c r="K433" s="98"/>
      <c r="L433" s="91"/>
      <c r="M433" s="98"/>
      <c r="N433" s="91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  <c r="AA433" s="78"/>
    </row>
    <row r="434" spans="1:28" ht="14.5" thickBot="1" x14ac:dyDescent="0.35">
      <c r="A434" s="221"/>
    </row>
    <row r="435" spans="1:28" ht="26" x14ac:dyDescent="0.25">
      <c r="A435" s="109" t="s">
        <v>32</v>
      </c>
      <c r="B435" s="71" t="s">
        <v>2</v>
      </c>
      <c r="C435" s="72" t="s">
        <v>1</v>
      </c>
      <c r="D435" s="73" t="s">
        <v>3</v>
      </c>
      <c r="E435" s="73" t="s">
        <v>4</v>
      </c>
      <c r="F435" s="73" t="s">
        <v>5</v>
      </c>
      <c r="G435" s="73" t="s">
        <v>6</v>
      </c>
      <c r="H435" s="73" t="s">
        <v>7</v>
      </c>
      <c r="I435" s="73" t="s">
        <v>8</v>
      </c>
      <c r="J435" s="73" t="s">
        <v>9</v>
      </c>
      <c r="K435" s="73" t="s">
        <v>10</v>
      </c>
      <c r="L435" s="73" t="s">
        <v>11</v>
      </c>
      <c r="M435" s="73" t="s">
        <v>12</v>
      </c>
      <c r="N435" s="71" t="s">
        <v>13</v>
      </c>
      <c r="O435" s="74"/>
      <c r="P435" s="75" t="s">
        <v>1</v>
      </c>
      <c r="Q435" s="76" t="s">
        <v>3</v>
      </c>
      <c r="R435" s="76" t="s">
        <v>4</v>
      </c>
      <c r="S435" s="76" t="s">
        <v>5</v>
      </c>
      <c r="T435" s="76" t="s">
        <v>6</v>
      </c>
      <c r="U435" s="76" t="s">
        <v>7</v>
      </c>
      <c r="V435" s="76" t="s">
        <v>8</v>
      </c>
      <c r="W435" s="76" t="s">
        <v>9</v>
      </c>
      <c r="X435" s="76" t="s">
        <v>10</v>
      </c>
      <c r="Y435" s="76" t="s">
        <v>11</v>
      </c>
      <c r="Z435" s="76" t="s">
        <v>12</v>
      </c>
      <c r="AA435" s="75" t="s">
        <v>13</v>
      </c>
      <c r="AB435" s="70"/>
    </row>
    <row r="436" spans="1:28" x14ac:dyDescent="0.3">
      <c r="A436" s="124">
        <v>1990</v>
      </c>
      <c r="B436" s="9">
        <f>AVERAGE(B2:B13)</f>
        <v>144866.66666666666</v>
      </c>
      <c r="C436" s="230">
        <f>AVERAGE(C2:D13)</f>
        <v>25250</v>
      </c>
      <c r="D436" s="231"/>
      <c r="E436" s="9">
        <f t="shared" ref="E436:N436" si="104">AVERAGE(E2:E13)</f>
        <v>14108.333333333334</v>
      </c>
      <c r="F436" s="9">
        <f t="shared" si="104"/>
        <v>7608.333333333333</v>
      </c>
      <c r="G436" s="9">
        <f t="shared" si="104"/>
        <v>8475</v>
      </c>
      <c r="H436" s="9">
        <f t="shared" si="104"/>
        <v>19258.333333333332</v>
      </c>
      <c r="I436" s="9">
        <f t="shared" si="104"/>
        <v>2000</v>
      </c>
      <c r="J436" s="9">
        <f t="shared" si="104"/>
        <v>8241.6666666666661</v>
      </c>
      <c r="K436" s="9">
        <f t="shared" si="104"/>
        <v>11141.666666666666</v>
      </c>
      <c r="L436" s="9">
        <f t="shared" si="104"/>
        <v>10866.666666666666</v>
      </c>
      <c r="M436" s="9">
        <f t="shared" si="104"/>
        <v>15633.333333333334</v>
      </c>
      <c r="N436" s="9">
        <f t="shared" si="104"/>
        <v>22283.333333333332</v>
      </c>
      <c r="P436" s="78">
        <f t="shared" ref="P436:AA451" si="105">C436/$B436</f>
        <v>0.17429820524620343</v>
      </c>
      <c r="Q436" s="78">
        <f t="shared" si="105"/>
        <v>0</v>
      </c>
      <c r="R436" s="78">
        <f t="shared" si="105"/>
        <v>9.7388403129314322E-2</v>
      </c>
      <c r="S436" s="78">
        <f t="shared" si="105"/>
        <v>5.251955821445007E-2</v>
      </c>
      <c r="T436" s="78">
        <f t="shared" si="105"/>
        <v>5.8502070869765305E-2</v>
      </c>
      <c r="U436" s="78">
        <f t="shared" si="105"/>
        <v>0.13293833410032213</v>
      </c>
      <c r="V436" s="78">
        <f t="shared" si="105"/>
        <v>1.3805798435342844E-2</v>
      </c>
      <c r="W436" s="78">
        <f t="shared" si="105"/>
        <v>5.6891394385641968E-2</v>
      </c>
      <c r="X436" s="78">
        <f t="shared" si="105"/>
        <v>7.6909802116889095E-2</v>
      </c>
      <c r="Y436" s="78">
        <f t="shared" si="105"/>
        <v>7.5011504832029452E-2</v>
      </c>
      <c r="Z436" s="78">
        <f t="shared" si="105"/>
        <v>0.10791532443626324</v>
      </c>
      <c r="AA436" s="78">
        <f t="shared" si="105"/>
        <v>0.15381960423377819</v>
      </c>
      <c r="AB436" s="70"/>
    </row>
    <row r="437" spans="1:28" x14ac:dyDescent="0.3">
      <c r="A437" s="124">
        <v>1991</v>
      </c>
      <c r="B437" s="9">
        <f t="shared" ref="B437:B471" ca="1" si="106">AVERAGE(OFFSET($B$2,(12*(ROW(B2)-1)),0,12,1))</f>
        <v>150691.66666666666</v>
      </c>
      <c r="C437" s="230">
        <f t="shared" ref="C437:C471" ca="1" si="107">AVERAGE(OFFSET($C$2,(12*(ROW(C2)-1)),0,12,1))</f>
        <v>26133.333333333332</v>
      </c>
      <c r="D437" s="231" t="e">
        <f t="shared" ref="D437:D471" ca="1" si="108">AVERAGE(OFFSET($D$2,(12*(ROW(D2)-1)),0,12,1))</f>
        <v>#DIV/0!</v>
      </c>
      <c r="E437" s="9">
        <f t="shared" ref="E437:E471" ca="1" si="109">AVERAGE(OFFSET($E$2,(12*(ROW(E2)-1)),0,12,1))</f>
        <v>14975</v>
      </c>
      <c r="F437" s="9">
        <f t="shared" ref="F437:F471" ca="1" si="110">AVERAGE(OFFSET($F$2,(12*(ROW(F2)-1)),0,12,1))</f>
        <v>7483.333333333333</v>
      </c>
      <c r="G437" s="9">
        <f t="shared" ref="G437:G471" ca="1" si="111">AVERAGE(OFFSET($G$2,(12*(ROW(G2)-1)),0,12,1))</f>
        <v>8391.6666666666661</v>
      </c>
      <c r="H437" s="9">
        <f t="shared" ref="H437:H471" ca="1" si="112">AVERAGE(OFFSET($H$2,(12*(ROW(H2)-1)),0,12,1))</f>
        <v>19908.333333333332</v>
      </c>
      <c r="I437" s="9">
        <f t="shared" ref="I437:I471" ca="1" si="113">AVERAGE(OFFSET($I$2,(12*(ROW(I2)-1)),0,12,1))</f>
        <v>2100</v>
      </c>
      <c r="J437" s="9">
        <f t="shared" ref="J437:J471" ca="1" si="114">AVERAGE(OFFSET($J$2,(12*(ROW(J2)-1)),0,12,1))</f>
        <v>8316.6666666666661</v>
      </c>
      <c r="K437" s="9">
        <f t="shared" ref="K437:K471" ca="1" si="115">AVERAGE(OFFSET($K$2,(12*(ROW(K2)-1)),0,12,1))</f>
        <v>12158.333333333334</v>
      </c>
      <c r="L437" s="9">
        <f t="shared" ref="L437:L471" ca="1" si="116">AVERAGE(OFFSET($L$2,(12*(ROW(L2)-1)),0,12,1))</f>
        <v>11650</v>
      </c>
      <c r="M437" s="9">
        <f t="shared" ref="M437:M471" ca="1" si="117">AVERAGE(OFFSET($M$2,(12*(ROW(M2)-1)),0,12,1))</f>
        <v>16983.333333333332</v>
      </c>
      <c r="N437" s="9">
        <f t="shared" ref="N437:N471" ca="1" si="118">AVERAGE(OFFSET($N$2,(12*(ROW(N2)-1)),0,12,1))</f>
        <v>22591.666666666668</v>
      </c>
      <c r="P437" s="78">
        <f t="shared" ca="1" si="105"/>
        <v>0.17342255156777084</v>
      </c>
      <c r="Q437" s="78" t="e">
        <f t="shared" ca="1" si="105"/>
        <v>#DIV/0!</v>
      </c>
      <c r="R437" s="78">
        <f t="shared" ca="1" si="105"/>
        <v>9.9375103688547267E-2</v>
      </c>
      <c r="S437" s="78">
        <f t="shared" ca="1" si="105"/>
        <v>4.9659901565005805E-2</v>
      </c>
      <c r="T437" s="78">
        <f t="shared" ca="1" si="105"/>
        <v>5.5687662445390695E-2</v>
      </c>
      <c r="U437" s="78">
        <f t="shared" ca="1" si="105"/>
        <v>0.13211303434164684</v>
      </c>
      <c r="V437" s="78">
        <f t="shared" ca="1" si="105"/>
        <v>1.3935740750981586E-2</v>
      </c>
      <c r="W437" s="78">
        <f t="shared" ca="1" si="105"/>
        <v>5.5189957418569927E-2</v>
      </c>
      <c r="X437" s="78">
        <f t="shared" ca="1" si="105"/>
        <v>8.0683514903500536E-2</v>
      </c>
      <c r="Y437" s="78">
        <f t="shared" ca="1" si="105"/>
        <v>7.7310180832826411E-2</v>
      </c>
      <c r="Z437" s="78">
        <f t="shared" ca="1" si="105"/>
        <v>0.11270253829563678</v>
      </c>
      <c r="AA437" s="78">
        <f t="shared" ca="1" si="105"/>
        <v>0.14991981419012335</v>
      </c>
      <c r="AB437" s="70"/>
    </row>
    <row r="438" spans="1:28" x14ac:dyDescent="0.3">
      <c r="A438" s="124">
        <v>1992</v>
      </c>
      <c r="B438" s="9">
        <f t="shared" ca="1" si="106"/>
        <v>149316.66666666666</v>
      </c>
      <c r="C438" s="230">
        <f t="shared" ca="1" si="107"/>
        <v>23933.333333333332</v>
      </c>
      <c r="D438" s="231" t="e">
        <f t="shared" ca="1" si="108"/>
        <v>#DIV/0!</v>
      </c>
      <c r="E438" s="9">
        <f t="shared" ca="1" si="109"/>
        <v>15016.666666666666</v>
      </c>
      <c r="F438" s="9">
        <f t="shared" ca="1" si="110"/>
        <v>6966.666666666667</v>
      </c>
      <c r="G438" s="9">
        <f t="shared" ca="1" si="111"/>
        <v>8358.3333333333339</v>
      </c>
      <c r="H438" s="9">
        <f t="shared" ca="1" si="112"/>
        <v>20016.666666666668</v>
      </c>
      <c r="I438" s="9">
        <f t="shared" ca="1" si="113"/>
        <v>2116.6666666666665</v>
      </c>
      <c r="J438" s="9">
        <f t="shared" ca="1" si="114"/>
        <v>8250</v>
      </c>
      <c r="K438" s="9">
        <f t="shared" ca="1" si="115"/>
        <v>13183.333333333334</v>
      </c>
      <c r="L438" s="9">
        <f t="shared" ca="1" si="116"/>
        <v>11566.666666666666</v>
      </c>
      <c r="M438" s="9">
        <f t="shared" ca="1" si="117"/>
        <v>17191.666666666668</v>
      </c>
      <c r="N438" s="9">
        <f t="shared" ca="1" si="118"/>
        <v>22716.666666666668</v>
      </c>
      <c r="P438" s="78">
        <f t="shared" ca="1" si="105"/>
        <v>0.16028574617702868</v>
      </c>
      <c r="Q438" s="78" t="e">
        <f t="shared" ca="1" si="105"/>
        <v>#DIV/0!</v>
      </c>
      <c r="R438" s="78">
        <f t="shared" ca="1" si="105"/>
        <v>0.10056925996204934</v>
      </c>
      <c r="S438" s="78">
        <f t="shared" ca="1" si="105"/>
        <v>4.6656992967965182E-2</v>
      </c>
      <c r="T438" s="78">
        <f t="shared" ca="1" si="105"/>
        <v>5.5977229601518033E-2</v>
      </c>
      <c r="U438" s="78">
        <f t="shared" ca="1" si="105"/>
        <v>0.13405514008259853</v>
      </c>
      <c r="V438" s="78">
        <f t="shared" ca="1" si="105"/>
        <v>1.4175689251032481E-2</v>
      </c>
      <c r="W438" s="78">
        <f ca="1">J438/$B438</f>
        <v>5.5251702198906134E-2</v>
      </c>
      <c r="X438" s="78">
        <f t="shared" ca="1" si="105"/>
        <v>8.8291103917847988E-2</v>
      </c>
      <c r="Y438" s="78">
        <f t="shared" ca="1" si="105"/>
        <v>7.7464002678870408E-2</v>
      </c>
      <c r="Z438" s="78">
        <f t="shared" ca="1" si="105"/>
        <v>0.11513561781448824</v>
      </c>
      <c r="AA438" s="78">
        <f t="shared" ca="1" si="105"/>
        <v>0.15213751534769507</v>
      </c>
    </row>
    <row r="439" spans="1:28" x14ac:dyDescent="0.3">
      <c r="A439" s="124">
        <v>1993</v>
      </c>
      <c r="B439" s="9">
        <f t="shared" ca="1" si="106"/>
        <v>153883.33333333334</v>
      </c>
      <c r="C439" s="230">
        <f t="shared" ca="1" si="107"/>
        <v>23766.666666666668</v>
      </c>
      <c r="D439" s="231" t="e">
        <f t="shared" ca="1" si="108"/>
        <v>#DIV/0!</v>
      </c>
      <c r="E439" s="9">
        <f t="shared" ca="1" si="109"/>
        <v>15741.666666666666</v>
      </c>
      <c r="F439" s="9">
        <f t="shared" ca="1" si="110"/>
        <v>7566.666666666667</v>
      </c>
      <c r="G439" s="9">
        <f t="shared" ca="1" si="111"/>
        <v>8508.3333333333339</v>
      </c>
      <c r="H439" s="9">
        <f t="shared" ca="1" si="112"/>
        <v>20466.666666666668</v>
      </c>
      <c r="I439" s="9">
        <f t="shared" ca="1" si="113"/>
        <v>2125</v>
      </c>
      <c r="J439" s="9">
        <f t="shared" ca="1" si="114"/>
        <v>8458.3333333333339</v>
      </c>
      <c r="K439" s="9">
        <f t="shared" ca="1" si="115"/>
        <v>14241.666666666666</v>
      </c>
      <c r="L439" s="9">
        <f t="shared" ca="1" si="116"/>
        <v>11983.333333333334</v>
      </c>
      <c r="M439" s="9">
        <f t="shared" ca="1" si="117"/>
        <v>17866.666666666668</v>
      </c>
      <c r="N439" s="9">
        <f t="shared" ca="1" si="118"/>
        <v>23158.333333333332</v>
      </c>
      <c r="P439" s="78">
        <f t="shared" ca="1" si="105"/>
        <v>0.15444600888118704</v>
      </c>
      <c r="Q439" s="78" t="e">
        <f t="shared" ca="1" si="105"/>
        <v>#DIV/0!</v>
      </c>
      <c r="R439" s="78">
        <f t="shared" ca="1" si="105"/>
        <v>0.10229611177298818</v>
      </c>
      <c r="S439" s="78">
        <f t="shared" ca="1" si="105"/>
        <v>4.9171450232860389E-2</v>
      </c>
      <c r="T439" s="78">
        <f t="shared" ca="1" si="105"/>
        <v>5.5290804722192138E-2</v>
      </c>
      <c r="U439" s="78">
        <f t="shared" ca="1" si="105"/>
        <v>0.13300119137875013</v>
      </c>
      <c r="V439" s="78">
        <f t="shared" ca="1" si="105"/>
        <v>1.3809162785660131E-2</v>
      </c>
      <c r="W439" s="78">
        <f t="shared" ca="1" si="105"/>
        <v>5.4965883244882489E-2</v>
      </c>
      <c r="X439" s="78">
        <f t="shared" ca="1" si="105"/>
        <v>9.2548467453698685E-2</v>
      </c>
      <c r="Y439" s="78">
        <f t="shared" ca="1" si="105"/>
        <v>7.7872847395212816E-2</v>
      </c>
      <c r="Z439" s="78">
        <f t="shared" ca="1" si="105"/>
        <v>0.11610527455864833</v>
      </c>
      <c r="AA439" s="78">
        <f t="shared" ca="1" si="105"/>
        <v>0.15049279757391962</v>
      </c>
      <c r="AB439" s="70"/>
    </row>
    <row r="440" spans="1:28" x14ac:dyDescent="0.3">
      <c r="A440" s="124">
        <v>1994</v>
      </c>
      <c r="B440" s="9">
        <f t="shared" ca="1" si="106"/>
        <v>161691.66666666666</v>
      </c>
      <c r="C440" s="230">
        <f t="shared" ca="1" si="107"/>
        <v>24983.333333333332</v>
      </c>
      <c r="D440" s="231" t="e">
        <f t="shared" ca="1" si="108"/>
        <v>#DIV/0!</v>
      </c>
      <c r="E440" s="9">
        <f t="shared" ca="1" si="109"/>
        <v>16775</v>
      </c>
      <c r="F440" s="9">
        <f t="shared" ca="1" si="110"/>
        <v>8058.333333333333</v>
      </c>
      <c r="G440" s="9">
        <f t="shared" ca="1" si="111"/>
        <v>8683.3333333333339</v>
      </c>
      <c r="H440" s="9">
        <f t="shared" ca="1" si="112"/>
        <v>20908.333333333332</v>
      </c>
      <c r="I440" s="9">
        <f t="shared" ca="1" si="113"/>
        <v>2275</v>
      </c>
      <c r="J440" s="9">
        <f t="shared" ca="1" si="114"/>
        <v>8858.3333333333339</v>
      </c>
      <c r="K440" s="9">
        <f t="shared" ca="1" si="115"/>
        <v>15241.666666666666</v>
      </c>
      <c r="L440" s="9">
        <f t="shared" ca="1" si="116"/>
        <v>13366.666666666666</v>
      </c>
      <c r="M440" s="9">
        <f t="shared" ca="1" si="117"/>
        <v>19041.666666666668</v>
      </c>
      <c r="N440" s="9">
        <f t="shared" ca="1" si="118"/>
        <v>23500</v>
      </c>
      <c r="P440" s="232">
        <f t="shared" ca="1" si="105"/>
        <v>0.15451218883677781</v>
      </c>
      <c r="Q440" s="231"/>
      <c r="R440" s="78">
        <f ca="1">E440/$B440</f>
        <v>0.10374684327165903</v>
      </c>
      <c r="S440" s="78">
        <f t="shared" ca="1" si="105"/>
        <v>4.9837653971035407E-2</v>
      </c>
      <c r="T440" s="78">
        <f t="shared" ca="1" si="105"/>
        <v>5.3703035613049538E-2</v>
      </c>
      <c r="U440" s="78">
        <f t="shared" ca="1" si="105"/>
        <v>0.12930990053084573</v>
      </c>
      <c r="V440" s="78">
        <f t="shared" ca="1" si="105"/>
        <v>1.4069989176931403E-2</v>
      </c>
      <c r="W440" s="78">
        <f t="shared" ca="1" si="105"/>
        <v>5.4785342472813491E-2</v>
      </c>
      <c r="X440" s="78">
        <f t="shared" ca="1" si="105"/>
        <v>9.4263773643251045E-2</v>
      </c>
      <c r="Y440" s="78">
        <f t="shared" ca="1" si="105"/>
        <v>8.2667628717208674E-2</v>
      </c>
      <c r="Z440" s="78">
        <f t="shared" ca="1" si="105"/>
        <v>0.11776529402669692</v>
      </c>
      <c r="AA440" s="78">
        <f t="shared" ca="1" si="105"/>
        <v>0.14533834973973098</v>
      </c>
      <c r="AB440" s="70"/>
    </row>
    <row r="441" spans="1:28" x14ac:dyDescent="0.3">
      <c r="A441" s="124">
        <v>1995</v>
      </c>
      <c r="B441" s="9">
        <f t="shared" ca="1" si="106"/>
        <v>167716.66666666666</v>
      </c>
      <c r="C441" s="230">
        <f t="shared" ca="1" si="107"/>
        <v>26258.333333333332</v>
      </c>
      <c r="D441" s="231" t="e">
        <f t="shared" ca="1" si="108"/>
        <v>#DIV/0!</v>
      </c>
      <c r="E441" s="9">
        <f t="shared" ca="1" si="109"/>
        <v>17600</v>
      </c>
      <c r="F441" s="9">
        <f t="shared" ca="1" si="110"/>
        <v>7666.666666666667</v>
      </c>
      <c r="G441" s="9">
        <f t="shared" ca="1" si="111"/>
        <v>8958.3333333333339</v>
      </c>
      <c r="H441" s="9">
        <f t="shared" ca="1" si="112"/>
        <v>21291.666666666668</v>
      </c>
      <c r="I441" s="9">
        <f t="shared" ca="1" si="113"/>
        <v>2375</v>
      </c>
      <c r="J441" s="9">
        <f t="shared" ca="1" si="114"/>
        <v>9350</v>
      </c>
      <c r="K441" s="9">
        <f t="shared" ca="1" si="115"/>
        <v>15958.333333333334</v>
      </c>
      <c r="L441" s="9">
        <f t="shared" ca="1" si="116"/>
        <v>14283.333333333334</v>
      </c>
      <c r="M441" s="9">
        <f t="shared" ca="1" si="117"/>
        <v>19850</v>
      </c>
      <c r="N441" s="9">
        <f t="shared" ca="1" si="118"/>
        <v>24125</v>
      </c>
      <c r="P441" s="232">
        <f ca="1">C441/$B441</f>
        <v>0.15656364901122927</v>
      </c>
      <c r="Q441" s="231" t="e">
        <f t="shared" ca="1" si="105"/>
        <v>#DIV/0!</v>
      </c>
      <c r="R441" s="78">
        <f t="shared" ca="1" si="105"/>
        <v>0.10493888502434662</v>
      </c>
      <c r="S441" s="78">
        <f t="shared" ca="1" si="105"/>
        <v>4.5712014309847962E-2</v>
      </c>
      <c r="T441" s="78">
        <f t="shared" ca="1" si="105"/>
        <v>5.3413494981615829E-2</v>
      </c>
      <c r="U441" s="78">
        <f t="shared" ca="1" si="105"/>
        <v>0.12695021365397993</v>
      </c>
      <c r="V441" s="78">
        <f t="shared" ca="1" si="105"/>
        <v>1.4160787041637684E-2</v>
      </c>
      <c r="W441" s="78">
        <f t="shared" ca="1" si="105"/>
        <v>5.5748782669184142E-2</v>
      </c>
      <c r="X441" s="78">
        <f t="shared" ca="1" si="105"/>
        <v>9.5150551525390051E-2</v>
      </c>
      <c r="Y441" s="78">
        <f t="shared" ca="1" si="105"/>
        <v>8.516347013812979E-2</v>
      </c>
      <c r="Z441" s="78">
        <f t="shared" ca="1" si="105"/>
        <v>0.11835436748484549</v>
      </c>
      <c r="AA441" s="78">
        <f ca="1">N441/$B441</f>
        <v>0.14384378415979332</v>
      </c>
      <c r="AB441" s="70"/>
    </row>
    <row r="442" spans="1:28" x14ac:dyDescent="0.3">
      <c r="A442" s="124">
        <v>1996</v>
      </c>
      <c r="B442" s="9">
        <f t="shared" ca="1" si="106"/>
        <v>174583.33333333334</v>
      </c>
      <c r="C442" s="230">
        <f t="shared" ca="1" si="107"/>
        <v>28583.333333333332</v>
      </c>
      <c r="D442" s="231" t="e">
        <f t="shared" ca="1" si="108"/>
        <v>#DIV/0!</v>
      </c>
      <c r="E442" s="9">
        <f t="shared" ca="1" si="109"/>
        <v>17350</v>
      </c>
      <c r="F442" s="9">
        <f t="shared" ca="1" si="110"/>
        <v>7766.666666666667</v>
      </c>
      <c r="G442" s="9">
        <f t="shared" ca="1" si="111"/>
        <v>9266.6666666666661</v>
      </c>
      <c r="H442" s="9">
        <f t="shared" ca="1" si="112"/>
        <v>22633.333333333332</v>
      </c>
      <c r="I442" s="9">
        <f t="shared" ca="1" si="113"/>
        <v>2475</v>
      </c>
      <c r="J442" s="9">
        <f t="shared" ca="1" si="114"/>
        <v>9708.3333333333339</v>
      </c>
      <c r="K442" s="9">
        <f t="shared" ca="1" si="115"/>
        <v>16900</v>
      </c>
      <c r="L442" s="9">
        <f t="shared" ca="1" si="116"/>
        <v>14658.333333333334</v>
      </c>
      <c r="M442" s="9">
        <f t="shared" ca="1" si="117"/>
        <v>20941.666666666668</v>
      </c>
      <c r="N442" s="9">
        <f t="shared" ca="1" si="118"/>
        <v>24300</v>
      </c>
      <c r="P442" s="232">
        <f t="shared" ref="P442:P444" ca="1" si="119">C442/$B442</f>
        <v>0.1637231503579952</v>
      </c>
      <c r="Q442" s="231" t="e">
        <f t="shared" ca="1" si="105"/>
        <v>#DIV/0!</v>
      </c>
      <c r="R442" s="78">
        <f t="shared" ca="1" si="105"/>
        <v>9.9379474940334125E-2</v>
      </c>
      <c r="S442" s="78">
        <f t="shared" ca="1" si="105"/>
        <v>4.4486873508353224E-2</v>
      </c>
      <c r="T442" s="78">
        <f t="shared" ca="1" si="105"/>
        <v>5.3078758949880664E-2</v>
      </c>
      <c r="U442" s="78">
        <f t="shared" ca="1" si="105"/>
        <v>0.12964200477326968</v>
      </c>
      <c r="V442" s="78">
        <f t="shared" ca="1" si="105"/>
        <v>1.4176610978520285E-2</v>
      </c>
      <c r="W442" s="78">
        <f t="shared" ca="1" si="105"/>
        <v>5.5608591885441525E-2</v>
      </c>
      <c r="X442" s="78">
        <f t="shared" ca="1" si="105"/>
        <v>9.6801909307875883E-2</v>
      </c>
      <c r="Y442" s="78">
        <f t="shared" ca="1" si="105"/>
        <v>8.3961813842482094E-2</v>
      </c>
      <c r="Z442" s="78">
        <f t="shared" ca="1" si="105"/>
        <v>0.11995226730310263</v>
      </c>
      <c r="AA442" s="78">
        <f t="shared" ca="1" si="105"/>
        <v>0.13918854415274462</v>
      </c>
      <c r="AB442" s="70"/>
    </row>
    <row r="443" spans="1:28" x14ac:dyDescent="0.3">
      <c r="A443" s="124">
        <v>1997</v>
      </c>
      <c r="B443" s="9">
        <f t="shared" ca="1" si="106"/>
        <v>184183.33333333334</v>
      </c>
      <c r="C443" s="230">
        <f t="shared" ca="1" si="107"/>
        <v>31683.333333333332</v>
      </c>
      <c r="D443" s="231" t="e">
        <f t="shared" ca="1" si="108"/>
        <v>#DIV/0!</v>
      </c>
      <c r="E443" s="9">
        <f t="shared" ca="1" si="109"/>
        <v>18000</v>
      </c>
      <c r="F443" s="9">
        <f t="shared" ca="1" si="110"/>
        <v>8416.6666666666661</v>
      </c>
      <c r="G443" s="9">
        <f t="shared" ca="1" si="111"/>
        <v>9250</v>
      </c>
      <c r="H443" s="9">
        <f t="shared" ca="1" si="112"/>
        <v>23333.333333333332</v>
      </c>
      <c r="I443" s="9">
        <f t="shared" ca="1" si="113"/>
        <v>2633.3333333333335</v>
      </c>
      <c r="J443" s="9">
        <f t="shared" ca="1" si="114"/>
        <v>10675</v>
      </c>
      <c r="K443" s="9">
        <f t="shared" ca="1" si="115"/>
        <v>17491.666666666668</v>
      </c>
      <c r="L443" s="9">
        <f t="shared" ca="1" si="116"/>
        <v>15500</v>
      </c>
      <c r="M443" s="9">
        <f t="shared" ca="1" si="117"/>
        <v>22791.666666666668</v>
      </c>
      <c r="N443" s="9">
        <f t="shared" ca="1" si="118"/>
        <v>24408.333333333332</v>
      </c>
      <c r="P443" s="232">
        <f t="shared" ca="1" si="119"/>
        <v>0.17202063161704823</v>
      </c>
      <c r="Q443" s="231" t="e">
        <f t="shared" ca="1" si="105"/>
        <v>#DIV/0!</v>
      </c>
      <c r="R443" s="78">
        <f t="shared" ca="1" si="105"/>
        <v>9.7728712333725445E-2</v>
      </c>
      <c r="S443" s="78">
        <f t="shared" ca="1" si="105"/>
        <v>4.5697221970862359E-2</v>
      </c>
      <c r="T443" s="78">
        <f t="shared" ca="1" si="105"/>
        <v>5.0221699393720023E-2</v>
      </c>
      <c r="U443" s="78">
        <f t="shared" ca="1" si="105"/>
        <v>0.12668536784001447</v>
      </c>
      <c r="V443" s="78">
        <f t="shared" ca="1" si="105"/>
        <v>1.4297348656230205E-2</v>
      </c>
      <c r="W443" s="78">
        <f t="shared" ca="1" si="105"/>
        <v>5.7958555786806622E-2</v>
      </c>
      <c r="X443" s="78">
        <f t="shared" ca="1" si="105"/>
        <v>9.4968781105782288E-2</v>
      </c>
      <c r="Y443" s="78">
        <f t="shared" ca="1" si="105"/>
        <v>8.4155280065152466E-2</v>
      </c>
      <c r="Z443" s="78">
        <f t="shared" ca="1" si="105"/>
        <v>0.123744457515157</v>
      </c>
      <c r="AA443" s="78">
        <f t="shared" ca="1" si="105"/>
        <v>0.13252194371550086</v>
      </c>
    </row>
    <row r="444" spans="1:28" x14ac:dyDescent="0.3">
      <c r="A444" s="124">
        <v>1998</v>
      </c>
      <c r="B444" s="9">
        <f t="shared" ca="1" si="106"/>
        <v>190075</v>
      </c>
      <c r="C444" s="230">
        <f t="shared" ca="1" si="107"/>
        <v>33725</v>
      </c>
      <c r="D444" s="231" t="e">
        <f t="shared" ca="1" si="108"/>
        <v>#DIV/0!</v>
      </c>
      <c r="E444" s="9">
        <f t="shared" ca="1" si="109"/>
        <v>17875</v>
      </c>
      <c r="F444" s="9">
        <f t="shared" ca="1" si="110"/>
        <v>8608.3333333333339</v>
      </c>
      <c r="G444" s="9">
        <f t="shared" ca="1" si="111"/>
        <v>8925</v>
      </c>
      <c r="H444" s="9">
        <f t="shared" ca="1" si="112"/>
        <v>23933.333333333332</v>
      </c>
      <c r="I444" s="9">
        <f t="shared" ca="1" si="113"/>
        <v>2700</v>
      </c>
      <c r="J444" s="9">
        <f t="shared" ca="1" si="114"/>
        <v>11225</v>
      </c>
      <c r="K444" s="9">
        <f t="shared" ca="1" si="115"/>
        <v>17975</v>
      </c>
      <c r="L444" s="9">
        <f t="shared" ca="1" si="116"/>
        <v>16300</v>
      </c>
      <c r="M444" s="9">
        <f t="shared" ca="1" si="117"/>
        <v>24008.333333333332</v>
      </c>
      <c r="N444" s="9">
        <f t="shared" ca="1" si="118"/>
        <v>24800</v>
      </c>
      <c r="P444" s="232">
        <f t="shared" ca="1" si="119"/>
        <v>0.17742996185716164</v>
      </c>
      <c r="Q444" s="231" t="e">
        <f t="shared" ca="1" si="105"/>
        <v>#DIV/0!</v>
      </c>
      <c r="R444" s="78">
        <f t="shared" ca="1" si="105"/>
        <v>9.4041825595159806E-2</v>
      </c>
      <c r="S444" s="78">
        <f t="shared" ca="1" si="105"/>
        <v>4.528914025165505E-2</v>
      </c>
      <c r="T444" s="78">
        <f t="shared" ca="1" si="105"/>
        <v>4.6955149283177691E-2</v>
      </c>
      <c r="U444" s="78">
        <f t="shared" ca="1" si="105"/>
        <v>0.12591520890876406</v>
      </c>
      <c r="V444" s="78">
        <f t="shared" ca="1" si="105"/>
        <v>1.4204919110877285E-2</v>
      </c>
      <c r="W444" s="78">
        <f t="shared" ca="1" si="105"/>
        <v>5.9055635933184268E-2</v>
      </c>
      <c r="X444" s="78">
        <f t="shared" ca="1" si="105"/>
        <v>9.4567933710377486E-2</v>
      </c>
      <c r="Y444" s="78">
        <f t="shared" ca="1" si="105"/>
        <v>8.5755622780481391E-2</v>
      </c>
      <c r="Z444" s="78">
        <f t="shared" ca="1" si="105"/>
        <v>0.12630978999517734</v>
      </c>
      <c r="AA444" s="78">
        <f t="shared" ca="1" si="105"/>
        <v>0.13047481257398397</v>
      </c>
    </row>
    <row r="445" spans="1:28" x14ac:dyDescent="0.3">
      <c r="A445" s="124">
        <v>1999</v>
      </c>
      <c r="B445" s="9">
        <f t="shared" ca="1" si="106"/>
        <v>184425</v>
      </c>
      <c r="C445" s="230">
        <f t="shared" ca="1" si="107"/>
        <v>28866.666666666668</v>
      </c>
      <c r="D445" s="231" t="e">
        <f t="shared" ca="1" si="108"/>
        <v>#DIV/0!</v>
      </c>
      <c r="E445" s="9">
        <f t="shared" ca="1" si="109"/>
        <v>16916.666666666668</v>
      </c>
      <c r="F445" s="9">
        <f t="shared" ca="1" si="110"/>
        <v>7958.333333333333</v>
      </c>
      <c r="G445" s="9">
        <f t="shared" ca="1" si="111"/>
        <v>8216.6666666666661</v>
      </c>
      <c r="H445" s="9">
        <f t="shared" ca="1" si="112"/>
        <v>24075</v>
      </c>
      <c r="I445" s="9">
        <f t="shared" ca="1" si="113"/>
        <v>2858.3333333333335</v>
      </c>
      <c r="J445" s="9">
        <f t="shared" ca="1" si="114"/>
        <v>10858.333333333334</v>
      </c>
      <c r="K445" s="9">
        <f t="shared" ca="1" si="115"/>
        <v>18658.333333333332</v>
      </c>
      <c r="L445" s="9">
        <f t="shared" ca="1" si="116"/>
        <v>16375</v>
      </c>
      <c r="M445" s="9">
        <f t="shared" ca="1" si="117"/>
        <v>24450</v>
      </c>
      <c r="N445" s="9">
        <f t="shared" ca="1" si="118"/>
        <v>25191.666666666668</v>
      </c>
      <c r="P445" s="232">
        <f ca="1">C445/$B445</f>
        <v>0.15652252496498126</v>
      </c>
      <c r="Q445" s="231" t="e">
        <f t="shared" ca="1" si="105"/>
        <v>#DIV/0!</v>
      </c>
      <c r="R445" s="78">
        <f t="shared" ca="1" si="105"/>
        <v>9.1726537436175509E-2</v>
      </c>
      <c r="S445" s="78">
        <f t="shared" ca="1" si="105"/>
        <v>4.3152139532782068E-2</v>
      </c>
      <c r="T445" s="78">
        <f t="shared" ca="1" si="105"/>
        <v>4.4552889611856668E-2</v>
      </c>
      <c r="U445" s="78">
        <f t="shared" ca="1" si="105"/>
        <v>0.1305408702724685</v>
      </c>
      <c r="V445" s="78">
        <f t="shared" ca="1" si="105"/>
        <v>1.5498621842664137E-2</v>
      </c>
      <c r="W445" s="78">
        <f t="shared" ca="1" si="105"/>
        <v>5.8876688807555019E-2</v>
      </c>
      <c r="X445" s="78">
        <f t="shared" ca="1" si="105"/>
        <v>0.10117030409832362</v>
      </c>
      <c r="Y445" s="78">
        <f t="shared" ca="1" si="105"/>
        <v>8.8789480818761007E-2</v>
      </c>
      <c r="Z445" s="78">
        <f t="shared" ca="1" si="105"/>
        <v>0.13257421716144774</v>
      </c>
      <c r="AA445" s="78">
        <f t="shared" ca="1" si="105"/>
        <v>0.13659572545298451</v>
      </c>
    </row>
    <row r="446" spans="1:28" s="74" customFormat="1" x14ac:dyDescent="0.3">
      <c r="A446" s="124">
        <v>2000</v>
      </c>
      <c r="B446" s="9">
        <f t="shared" ca="1" si="106"/>
        <v>187558.33333333334</v>
      </c>
      <c r="C446" s="230">
        <f t="shared" ca="1" si="107"/>
        <v>31450</v>
      </c>
      <c r="D446" s="231" t="e">
        <f t="shared" ca="1" si="108"/>
        <v>#DIV/0!</v>
      </c>
      <c r="E446" s="9">
        <f t="shared" ca="1" si="109"/>
        <v>15925</v>
      </c>
      <c r="F446" s="9">
        <f t="shared" ca="1" si="110"/>
        <v>7333.333333333333</v>
      </c>
      <c r="G446" s="9">
        <f t="shared" ca="1" si="111"/>
        <v>8450</v>
      </c>
      <c r="H446" s="9">
        <f t="shared" ca="1" si="112"/>
        <v>24208.333333333332</v>
      </c>
      <c r="I446" s="9">
        <f t="shared" ca="1" si="113"/>
        <v>2908.3333333333335</v>
      </c>
      <c r="J446" s="9">
        <f t="shared" ca="1" si="114"/>
        <v>11133.333333333334</v>
      </c>
      <c r="K446" s="9">
        <f t="shared" ca="1" si="115"/>
        <v>19225</v>
      </c>
      <c r="L446" s="9">
        <f t="shared" ca="1" si="116"/>
        <v>16441.666666666668</v>
      </c>
      <c r="M446" s="9">
        <f t="shared" ca="1" si="117"/>
        <v>25150</v>
      </c>
      <c r="N446" s="9">
        <f t="shared" ca="1" si="118"/>
        <v>25333.333333333332</v>
      </c>
      <c r="O446" s="68"/>
      <c r="P446" s="232">
        <f t="shared" ref="P446:P450" ca="1" si="120">C446/$B446</f>
        <v>0.16768116585951037</v>
      </c>
      <c r="Q446" s="231" t="e">
        <f t="shared" ca="1" si="105"/>
        <v>#DIV/0!</v>
      </c>
      <c r="R446" s="78">
        <f t="shared" ca="1" si="105"/>
        <v>8.4906917847780691E-2</v>
      </c>
      <c r="S446" s="78">
        <f t="shared" ca="1" si="105"/>
        <v>3.9098946994268448E-2</v>
      </c>
      <c r="T446" s="78">
        <f t="shared" ca="1" si="105"/>
        <v>4.5052650286577504E-2</v>
      </c>
      <c r="U446" s="78">
        <f t="shared" ca="1" si="105"/>
        <v>0.12907095570267027</v>
      </c>
      <c r="V446" s="78">
        <f t="shared" ca="1" si="105"/>
        <v>1.5506286932954192E-2</v>
      </c>
      <c r="W446" s="78">
        <f t="shared" ca="1" si="105"/>
        <v>5.9359310436753007E-2</v>
      </c>
      <c r="X446" s="78">
        <f t="shared" ca="1" si="105"/>
        <v>0.10250144399520149</v>
      </c>
      <c r="Y446" s="78">
        <f t="shared" ca="1" si="105"/>
        <v>8.7661616386013247E-2</v>
      </c>
      <c r="Z446" s="78">
        <f t="shared" ca="1" si="105"/>
        <v>0.13409161594170702</v>
      </c>
      <c r="AA446" s="78">
        <f t="shared" ca="1" si="105"/>
        <v>0.13506908961656372</v>
      </c>
    </row>
    <row r="447" spans="1:28" x14ac:dyDescent="0.3">
      <c r="A447" s="124">
        <v>2001</v>
      </c>
      <c r="B447" s="9">
        <f t="shared" ca="1" si="106"/>
        <v>192750</v>
      </c>
      <c r="C447" s="230">
        <f t="shared" ca="1" si="107"/>
        <v>34350</v>
      </c>
      <c r="D447" s="231" t="e">
        <f t="shared" ca="1" si="108"/>
        <v>#DIV/0!</v>
      </c>
      <c r="E447" s="9">
        <f t="shared" ca="1" si="109"/>
        <v>15741.666666666666</v>
      </c>
      <c r="F447" s="9">
        <f t="shared" ca="1" si="110"/>
        <v>7358.333333333333</v>
      </c>
      <c r="G447" s="9">
        <f t="shared" ca="1" si="111"/>
        <v>8716.6666666666661</v>
      </c>
      <c r="H447" s="9">
        <f t="shared" ca="1" si="112"/>
        <v>24908.333333333332</v>
      </c>
      <c r="I447" s="9">
        <f t="shared" ca="1" si="113"/>
        <v>3075</v>
      </c>
      <c r="J447" s="9">
        <f t="shared" ca="1" si="114"/>
        <v>11708.333333333334</v>
      </c>
      <c r="K447" s="9">
        <f t="shared" ca="1" si="115"/>
        <v>20191.666666666668</v>
      </c>
      <c r="L447" s="9">
        <f t="shared" ca="1" si="116"/>
        <v>16133.333333333334</v>
      </c>
      <c r="M447" s="9">
        <f t="shared" ca="1" si="117"/>
        <v>25733.333333333332</v>
      </c>
      <c r="N447" s="9">
        <f t="shared" ca="1" si="118"/>
        <v>24833.333333333332</v>
      </c>
      <c r="P447" s="232">
        <f t="shared" ca="1" si="120"/>
        <v>0.17821011673151751</v>
      </c>
      <c r="Q447" s="231" t="e">
        <f t="shared" ca="1" si="105"/>
        <v>#DIV/0!</v>
      </c>
      <c r="R447" s="78">
        <f t="shared" ca="1" si="105"/>
        <v>8.1668828361435367E-2</v>
      </c>
      <c r="S447" s="78">
        <f t="shared" ca="1" si="105"/>
        <v>3.8175529615218327E-2</v>
      </c>
      <c r="T447" s="78">
        <f t="shared" ca="1" si="105"/>
        <v>4.5222654561175961E-2</v>
      </c>
      <c r="U447" s="78">
        <f t="shared" ca="1" si="105"/>
        <v>0.12922611327280586</v>
      </c>
      <c r="V447" s="78">
        <f t="shared" ca="1" si="105"/>
        <v>1.5953307392996108E-2</v>
      </c>
      <c r="W447" s="78">
        <f t="shared" ca="1" si="105"/>
        <v>6.0743623000432345E-2</v>
      </c>
      <c r="X447" s="78">
        <f t="shared" ca="1" si="105"/>
        <v>0.10475572849113705</v>
      </c>
      <c r="Y447" s="78">
        <f t="shared" ca="1" si="105"/>
        <v>8.3700821444012113E-2</v>
      </c>
      <c r="Z447" s="78">
        <f t="shared" ca="1" si="105"/>
        <v>0.13350626891482922</v>
      </c>
      <c r="AA447" s="78">
        <f t="shared" ca="1" si="105"/>
        <v>0.12883700821444011</v>
      </c>
    </row>
    <row r="448" spans="1:28" x14ac:dyDescent="0.3">
      <c r="A448" s="124">
        <v>2002</v>
      </c>
      <c r="B448" s="9">
        <f t="shared" ca="1" si="106"/>
        <v>190900</v>
      </c>
      <c r="C448" s="230">
        <f t="shared" ca="1" si="107"/>
        <v>31766.666666666668</v>
      </c>
      <c r="D448" s="231" t="e">
        <f t="shared" ca="1" si="108"/>
        <v>#DIV/0!</v>
      </c>
      <c r="E448" s="9">
        <f t="shared" ca="1" si="109"/>
        <v>14666.666666666666</v>
      </c>
      <c r="F448" s="9">
        <f t="shared" ca="1" si="110"/>
        <v>7233.333333333333</v>
      </c>
      <c r="G448" s="9">
        <f t="shared" ca="1" si="111"/>
        <v>8825</v>
      </c>
      <c r="H448" s="9">
        <f t="shared" ca="1" si="112"/>
        <v>25208.333333333332</v>
      </c>
      <c r="I448" s="9">
        <f t="shared" ca="1" si="113"/>
        <v>3166.6666666666665</v>
      </c>
      <c r="J448" s="9">
        <f t="shared" ca="1" si="114"/>
        <v>11775</v>
      </c>
      <c r="K448" s="9">
        <f t="shared" ca="1" si="115"/>
        <v>21625</v>
      </c>
      <c r="L448" s="9">
        <f t="shared" ca="1" si="116"/>
        <v>16100</v>
      </c>
      <c r="M448" s="9">
        <f t="shared" ca="1" si="117"/>
        <v>25600</v>
      </c>
      <c r="N448" s="9">
        <f t="shared" ca="1" si="118"/>
        <v>24933.333333333332</v>
      </c>
      <c r="P448" s="232">
        <f t="shared" ca="1" si="120"/>
        <v>0.16640474943251266</v>
      </c>
      <c r="Q448" s="231" t="e">
        <f t="shared" ca="1" si="105"/>
        <v>#DIV/0!</v>
      </c>
      <c r="R448" s="78">
        <f t="shared" ca="1" si="105"/>
        <v>7.6829055351842146E-2</v>
      </c>
      <c r="S448" s="78">
        <f t="shared" ca="1" si="105"/>
        <v>3.7890693207613062E-2</v>
      </c>
      <c r="T448" s="78">
        <f t="shared" ca="1" si="105"/>
        <v>4.6228391828182294E-2</v>
      </c>
      <c r="U448" s="78">
        <f t="shared" ca="1" si="105"/>
        <v>0.13204993888597868</v>
      </c>
      <c r="V448" s="78">
        <f t="shared" ca="1" si="105"/>
        <v>1.6588091496420463E-2</v>
      </c>
      <c r="W448" s="78">
        <f ca="1">J448/$B448</f>
        <v>6.1681508643268726E-2</v>
      </c>
      <c r="X448" s="78">
        <f t="shared" ca="1" si="105"/>
        <v>0.11327920377160818</v>
      </c>
      <c r="Y448" s="78">
        <f t="shared" ca="1" si="105"/>
        <v>8.4337349397590355E-2</v>
      </c>
      <c r="Z448" s="78">
        <f t="shared" ca="1" si="105"/>
        <v>0.13410162388685176</v>
      </c>
      <c r="AA448" s="78">
        <f t="shared" ca="1" si="105"/>
        <v>0.13060939409813166</v>
      </c>
    </row>
    <row r="449" spans="1:39" x14ac:dyDescent="0.3">
      <c r="A449" s="124">
        <v>2003</v>
      </c>
      <c r="B449" s="9">
        <f t="shared" ca="1" si="106"/>
        <v>189733.33333333334</v>
      </c>
      <c r="C449" s="230">
        <f t="shared" ca="1" si="107"/>
        <v>31441.666666666668</v>
      </c>
      <c r="D449" s="231" t="e">
        <f t="shared" ca="1" si="108"/>
        <v>#DIV/0!</v>
      </c>
      <c r="E449" s="9">
        <f t="shared" ca="1" si="109"/>
        <v>13800</v>
      </c>
      <c r="F449" s="9">
        <f t="shared" ca="1" si="110"/>
        <v>6966.666666666667</v>
      </c>
      <c r="G449" s="9">
        <f t="shared" ca="1" si="111"/>
        <v>8408.3333333333339</v>
      </c>
      <c r="H449" s="9">
        <f t="shared" ca="1" si="112"/>
        <v>24925</v>
      </c>
      <c r="I449" s="9">
        <f t="shared" ca="1" si="113"/>
        <v>3191.6666666666665</v>
      </c>
      <c r="J449" s="9">
        <f t="shared" ca="1" si="114"/>
        <v>11175</v>
      </c>
      <c r="K449" s="9">
        <f t="shared" ca="1" si="115"/>
        <v>22283.333333333332</v>
      </c>
      <c r="L449" s="9">
        <f t="shared" ca="1" si="116"/>
        <v>16741.666666666668</v>
      </c>
      <c r="M449" s="9">
        <f t="shared" ca="1" si="117"/>
        <v>25466.666666666668</v>
      </c>
      <c r="N449" s="9">
        <f t="shared" ca="1" si="118"/>
        <v>25333.333333333332</v>
      </c>
      <c r="P449" s="232">
        <f t="shared" ca="1" si="120"/>
        <v>0.16571503865073789</v>
      </c>
      <c r="Q449" s="231" t="e">
        <f t="shared" ca="1" si="105"/>
        <v>#DIV/0!</v>
      </c>
      <c r="R449" s="78">
        <f t="shared" ca="1" si="105"/>
        <v>7.2733661278988046E-2</v>
      </c>
      <c r="S449" s="78">
        <f t="shared" ca="1" si="105"/>
        <v>3.6718200983836963E-2</v>
      </c>
      <c r="T449" s="78">
        <f t="shared" ca="1" si="105"/>
        <v>4.4316584680252985E-2</v>
      </c>
      <c r="U449" s="78">
        <f t="shared" ca="1" si="105"/>
        <v>0.13136858749121574</v>
      </c>
      <c r="V449" s="78">
        <f t="shared" ca="1" si="105"/>
        <v>1.682185523541813E-2</v>
      </c>
      <c r="W449" s="78">
        <f t="shared" ca="1" si="105"/>
        <v>5.889845397048489E-2</v>
      </c>
      <c r="X449" s="78">
        <f t="shared" ca="1" si="105"/>
        <v>0.11744553759662683</v>
      </c>
      <c r="Y449" s="78">
        <f t="shared" ca="1" si="105"/>
        <v>8.8237877723120167E-2</v>
      </c>
      <c r="Z449" s="78">
        <f t="shared" ca="1" si="105"/>
        <v>0.1342234715390021</v>
      </c>
      <c r="AA449" s="78">
        <f t="shared" ca="1" si="105"/>
        <v>0.13352073085031621</v>
      </c>
    </row>
    <row r="450" spans="1:39" x14ac:dyDescent="0.3">
      <c r="A450" s="124">
        <v>2004</v>
      </c>
      <c r="B450" s="9">
        <f t="shared" ca="1" si="106"/>
        <v>189416.66666666666</v>
      </c>
      <c r="C450" s="230">
        <f t="shared" ca="1" si="107"/>
        <v>29566.666666666668</v>
      </c>
      <c r="D450" s="231" t="e">
        <f t="shared" ca="1" si="108"/>
        <v>#DIV/0!</v>
      </c>
      <c r="E450" s="9">
        <f t="shared" ca="1" si="109"/>
        <v>13858.333333333334</v>
      </c>
      <c r="F450" s="9">
        <f t="shared" ca="1" si="110"/>
        <v>6766.666666666667</v>
      </c>
      <c r="G450" s="9">
        <f t="shared" ca="1" si="111"/>
        <v>8316.6666666666661</v>
      </c>
      <c r="H450" s="9">
        <f t="shared" ca="1" si="112"/>
        <v>24200</v>
      </c>
      <c r="I450" s="9">
        <f t="shared" ca="1" si="113"/>
        <v>3525</v>
      </c>
      <c r="J450" s="9">
        <f t="shared" ca="1" si="114"/>
        <v>11216.666666666666</v>
      </c>
      <c r="K450" s="9">
        <f t="shared" ca="1" si="115"/>
        <v>23533.333333333332</v>
      </c>
      <c r="L450" s="9">
        <f t="shared" ca="1" si="116"/>
        <v>17516.666666666668</v>
      </c>
      <c r="M450" s="9">
        <f t="shared" ca="1" si="117"/>
        <v>25500</v>
      </c>
      <c r="N450" s="9">
        <f t="shared" ca="1" si="118"/>
        <v>25416.666666666668</v>
      </c>
      <c r="P450" s="232">
        <f t="shared" ca="1" si="120"/>
        <v>0.15609326880774307</v>
      </c>
      <c r="Q450" s="231" t="e">
        <f t="shared" ca="1" si="105"/>
        <v>#DIV/0!</v>
      </c>
      <c r="R450" s="78">
        <f t="shared" ca="1" si="105"/>
        <v>7.3163220413550376E-2</v>
      </c>
      <c r="S450" s="78">
        <f t="shared" ca="1" si="105"/>
        <v>3.5723713154421473E-2</v>
      </c>
      <c r="T450" s="78">
        <f t="shared" ca="1" si="105"/>
        <v>4.390673119225693E-2</v>
      </c>
      <c r="U450" s="78">
        <f t="shared" ca="1" si="105"/>
        <v>0.12776066871975364</v>
      </c>
      <c r="V450" s="78">
        <f t="shared" ca="1" si="105"/>
        <v>1.8609766827980642E-2</v>
      </c>
      <c r="W450" s="78">
        <f t="shared" ca="1" si="105"/>
        <v>5.921689397272327E-2</v>
      </c>
      <c r="X450" s="78">
        <f t="shared" ca="1" si="105"/>
        <v>0.1242410910690717</v>
      </c>
      <c r="Y450" s="78">
        <f t="shared" ca="1" si="105"/>
        <v>9.247690277166741E-2</v>
      </c>
      <c r="Z450" s="78">
        <f t="shared" ca="1" si="105"/>
        <v>0.13462384513858339</v>
      </c>
      <c r="AA450" s="78">
        <f t="shared" ca="1" si="105"/>
        <v>0.13418389793224814</v>
      </c>
    </row>
    <row r="451" spans="1:39" x14ac:dyDescent="0.3">
      <c r="A451" s="124">
        <v>2005</v>
      </c>
      <c r="B451" s="9">
        <f t="shared" ca="1" si="106"/>
        <v>195483.33333333334</v>
      </c>
      <c r="C451" s="9">
        <f t="shared" ca="1" si="107"/>
        <v>18983.333333333332</v>
      </c>
      <c r="D451" s="9">
        <f t="shared" ca="1" si="108"/>
        <v>10991.666666666666</v>
      </c>
      <c r="E451" s="9">
        <f t="shared" ca="1" si="109"/>
        <v>14591.666666666666</v>
      </c>
      <c r="F451" s="9">
        <f t="shared" ca="1" si="110"/>
        <v>6991.666666666667</v>
      </c>
      <c r="G451" s="9">
        <f t="shared" ca="1" si="111"/>
        <v>8683.3333333333339</v>
      </c>
      <c r="H451" s="9">
        <f t="shared" ca="1" si="112"/>
        <v>24616.666666666668</v>
      </c>
      <c r="I451" s="9">
        <f t="shared" ca="1" si="113"/>
        <v>3691.6666666666665</v>
      </c>
      <c r="J451" s="9">
        <f t="shared" ca="1" si="114"/>
        <v>12041.666666666666</v>
      </c>
      <c r="K451" s="9">
        <f t="shared" ca="1" si="115"/>
        <v>24558.333333333332</v>
      </c>
      <c r="L451" s="9">
        <f t="shared" ca="1" si="116"/>
        <v>18191.666666666668</v>
      </c>
      <c r="M451" s="9">
        <f t="shared" ca="1" si="117"/>
        <v>26108.333333333332</v>
      </c>
      <c r="N451" s="9">
        <f t="shared" ca="1" si="118"/>
        <v>26033.333333333332</v>
      </c>
      <c r="P451" s="78">
        <f ca="1">C451/$B451</f>
        <v>9.7109728024554517E-2</v>
      </c>
      <c r="Q451" s="78">
        <f t="shared" ca="1" si="105"/>
        <v>5.6228152442663479E-2</v>
      </c>
      <c r="R451" s="78">
        <f t="shared" ca="1" si="105"/>
        <v>7.464404467559041E-2</v>
      </c>
      <c r="S451" s="78">
        <f t="shared" ca="1" si="105"/>
        <v>3.5766049961633559E-2</v>
      </c>
      <c r="T451" s="78">
        <f t="shared" ca="1" si="105"/>
        <v>4.4419814135902465E-2</v>
      </c>
      <c r="U451" s="78">
        <f t="shared" ca="1" si="105"/>
        <v>0.12592718901867167</v>
      </c>
      <c r="V451" s="78">
        <f t="shared" ca="1" si="105"/>
        <v>1.8884815414783866E-2</v>
      </c>
      <c r="W451" s="78">
        <f t="shared" ca="1" si="105"/>
        <v>6.1599454343933831E-2</v>
      </c>
      <c r="X451" s="78">
        <f t="shared" ca="1" si="105"/>
        <v>0.12562878335748998</v>
      </c>
      <c r="Y451" s="78">
        <f t="shared" ca="1" si="105"/>
        <v>9.3059936908517354E-2</v>
      </c>
      <c r="Z451" s="78">
        <f t="shared" ca="1" si="105"/>
        <v>0.13355784806888907</v>
      </c>
      <c r="AA451" s="78">
        <f ca="1">N451/$B451</f>
        <v>0.13317418364736974</v>
      </c>
    </row>
    <row r="452" spans="1:39" x14ac:dyDescent="0.3">
      <c r="A452" s="124">
        <v>2006</v>
      </c>
      <c r="B452" s="9">
        <f t="shared" ca="1" si="106"/>
        <v>205425</v>
      </c>
      <c r="C452" s="9">
        <f t="shared" ca="1" si="107"/>
        <v>21016.666666666668</v>
      </c>
      <c r="D452" s="9">
        <f t="shared" ca="1" si="108"/>
        <v>11775</v>
      </c>
      <c r="E452" s="9">
        <f t="shared" ca="1" si="109"/>
        <v>16141.666666666666</v>
      </c>
      <c r="F452" s="9">
        <f t="shared" ca="1" si="110"/>
        <v>7300</v>
      </c>
      <c r="G452" s="9">
        <f t="shared" ca="1" si="111"/>
        <v>9158.3333333333339</v>
      </c>
      <c r="H452" s="9">
        <f t="shared" ca="1" si="112"/>
        <v>25116.666666666668</v>
      </c>
      <c r="I452" s="9">
        <f t="shared" ca="1" si="113"/>
        <v>3775</v>
      </c>
      <c r="J452" s="9">
        <f t="shared" ca="1" si="114"/>
        <v>12441.666666666666</v>
      </c>
      <c r="K452" s="9">
        <f t="shared" ca="1" si="115"/>
        <v>24641.666666666668</v>
      </c>
      <c r="L452" s="9">
        <f t="shared" ca="1" si="116"/>
        <v>18966.666666666668</v>
      </c>
      <c r="M452" s="9">
        <f t="shared" ca="1" si="117"/>
        <v>28833.333333333332</v>
      </c>
      <c r="N452" s="9">
        <f t="shared" ca="1" si="118"/>
        <v>26258.333333333332</v>
      </c>
      <c r="P452" s="78">
        <f t="shared" ref="P452:AA462" ca="1" si="121">C452/$B452</f>
        <v>0.1023082227901505</v>
      </c>
      <c r="Q452" s="78">
        <f t="shared" ca="1" si="121"/>
        <v>5.732018985031033E-2</v>
      </c>
      <c r="R452" s="78">
        <f t="shared" ca="1" si="121"/>
        <v>7.8576933998620743E-2</v>
      </c>
      <c r="S452" s="78">
        <f t="shared" ca="1" si="121"/>
        <v>3.5536083728854813E-2</v>
      </c>
      <c r="T452" s="78">
        <f t="shared" ca="1" si="121"/>
        <v>4.4582369883574703E-2</v>
      </c>
      <c r="U452" s="78">
        <f t="shared" ca="1" si="121"/>
        <v>0.12226684515841144</v>
      </c>
      <c r="V452" s="78">
        <f t="shared" ca="1" si="121"/>
        <v>1.8376536448825604E-2</v>
      </c>
      <c r="W452" s="78">
        <f t="shared" ca="1" si="121"/>
        <v>6.0565494300434057E-2</v>
      </c>
      <c r="X452" s="78">
        <f t="shared" ca="1" si="121"/>
        <v>0.11995456573769828</v>
      </c>
      <c r="Y452" s="78">
        <f t="shared" ca="1" si="121"/>
        <v>9.2328911606020039E-2</v>
      </c>
      <c r="Z452" s="78">
        <f t="shared" ca="1" si="121"/>
        <v>0.14035941746785119</v>
      </c>
      <c r="AA452" s="78">
        <f t="shared" ca="1" si="121"/>
        <v>0.12782442902924829</v>
      </c>
    </row>
    <row r="453" spans="1:39" x14ac:dyDescent="0.3">
      <c r="A453" s="124">
        <v>2007</v>
      </c>
      <c r="B453" s="9">
        <f t="shared" ca="1" si="106"/>
        <v>212241.66666666666</v>
      </c>
      <c r="C453" s="9">
        <f t="shared" ca="1" si="107"/>
        <v>22666.666666666668</v>
      </c>
      <c r="D453" s="9">
        <f t="shared" ca="1" si="108"/>
        <v>11933.333333333334</v>
      </c>
      <c r="E453" s="9">
        <f t="shared" ca="1" si="109"/>
        <v>17075</v>
      </c>
      <c r="F453" s="9">
        <f t="shared" ca="1" si="110"/>
        <v>7566.666666666667</v>
      </c>
      <c r="G453" s="9">
        <f t="shared" ca="1" si="111"/>
        <v>10066.666666666666</v>
      </c>
      <c r="H453" s="9">
        <f t="shared" ca="1" si="112"/>
        <v>25400</v>
      </c>
      <c r="I453" s="9">
        <f t="shared" ca="1" si="113"/>
        <v>3983.3333333333335</v>
      </c>
      <c r="J453" s="9">
        <f t="shared" ca="1" si="114"/>
        <v>12283.333333333334</v>
      </c>
      <c r="K453" s="9">
        <f t="shared" ca="1" si="115"/>
        <v>25108.333333333332</v>
      </c>
      <c r="L453" s="9">
        <f t="shared" ca="1" si="116"/>
        <v>19200</v>
      </c>
      <c r="M453" s="9">
        <f t="shared" ca="1" si="117"/>
        <v>30158.333333333332</v>
      </c>
      <c r="N453" s="9">
        <f t="shared" ca="1" si="118"/>
        <v>26800</v>
      </c>
      <c r="P453" s="78">
        <f t="shared" ca="1" si="121"/>
        <v>0.10679649770309003</v>
      </c>
      <c r="Q453" s="78">
        <f t="shared" ca="1" si="121"/>
        <v>5.6225214967215054E-2</v>
      </c>
      <c r="R453" s="78">
        <f t="shared" ca="1" si="121"/>
        <v>8.0450744041776281E-2</v>
      </c>
      <c r="S453" s="78">
        <f t="shared" ca="1" si="121"/>
        <v>3.5651183792060941E-2</v>
      </c>
      <c r="T453" s="78">
        <f t="shared" ca="1" si="121"/>
        <v>4.7430209274019398E-2</v>
      </c>
      <c r="U453" s="78">
        <f t="shared" ca="1" si="121"/>
        <v>0.11967489889669795</v>
      </c>
      <c r="V453" s="78">
        <f t="shared" ca="1" si="121"/>
        <v>1.8767913934587148E-2</v>
      </c>
      <c r="W453" s="78">
        <f t="shared" ca="1" si="121"/>
        <v>5.7874278534689239E-2</v>
      </c>
      <c r="X453" s="78">
        <f t="shared" ca="1" si="121"/>
        <v>0.11830067925713612</v>
      </c>
      <c r="Y453" s="78">
        <f t="shared" ca="1" si="121"/>
        <v>9.0462915701440966E-2</v>
      </c>
      <c r="Z453" s="78">
        <f t="shared" ca="1" si="121"/>
        <v>0.1420943107306922</v>
      </c>
      <c r="AA453" s="78">
        <f t="shared" ca="1" si="121"/>
        <v>0.12627115316659468</v>
      </c>
    </row>
    <row r="454" spans="1:39" x14ac:dyDescent="0.3">
      <c r="A454" s="124">
        <v>2008</v>
      </c>
      <c r="B454" s="9">
        <f t="shared" ca="1" si="106"/>
        <v>216333.33333333334</v>
      </c>
      <c r="C454" s="9">
        <f t="shared" ca="1" si="107"/>
        <v>24175</v>
      </c>
      <c r="D454" s="9">
        <f t="shared" ca="1" si="108"/>
        <v>12550</v>
      </c>
      <c r="E454" s="9">
        <f t="shared" ca="1" si="109"/>
        <v>17416.666666666668</v>
      </c>
      <c r="F454" s="9">
        <f t="shared" ca="1" si="110"/>
        <v>7541.666666666667</v>
      </c>
      <c r="G454" s="9">
        <f t="shared" ca="1" si="111"/>
        <v>10300</v>
      </c>
      <c r="H454" s="9">
        <f t="shared" ca="1" si="112"/>
        <v>25883.333333333332</v>
      </c>
      <c r="I454" s="9">
        <f t="shared" ca="1" si="113"/>
        <v>3791.6666666666665</v>
      </c>
      <c r="J454" s="9">
        <f t="shared" ca="1" si="114"/>
        <v>11900</v>
      </c>
      <c r="K454" s="9">
        <f t="shared" ca="1" si="115"/>
        <v>25825</v>
      </c>
      <c r="L454" s="9">
        <f t="shared" ca="1" si="116"/>
        <v>19166.666666666668</v>
      </c>
      <c r="M454" s="9">
        <f t="shared" ca="1" si="117"/>
        <v>30641.666666666668</v>
      </c>
      <c r="N454" s="9">
        <f t="shared" ca="1" si="118"/>
        <v>27141.666666666668</v>
      </c>
      <c r="P454" s="78">
        <f t="shared" ca="1" si="121"/>
        <v>0.11174884437596301</v>
      </c>
      <c r="Q454" s="78">
        <f t="shared" ca="1" si="121"/>
        <v>5.8012326656394449E-2</v>
      </c>
      <c r="R454" s="78">
        <f t="shared" ca="1" si="121"/>
        <v>8.0508474576271194E-2</v>
      </c>
      <c r="S454" s="78">
        <f t="shared" ca="1" si="121"/>
        <v>3.4861325115562405E-2</v>
      </c>
      <c r="T454" s="78">
        <f t="shared" ca="1" si="121"/>
        <v>4.7611710323574731E-2</v>
      </c>
      <c r="U454" s="78">
        <f t="shared" ca="1" si="121"/>
        <v>0.11964560862865946</v>
      </c>
      <c r="V454" s="78">
        <f t="shared" ca="1" si="121"/>
        <v>1.7526964560862866E-2</v>
      </c>
      <c r="W454" s="78">
        <f t="shared" ca="1" si="121"/>
        <v>5.5007704160246529E-2</v>
      </c>
      <c r="X454" s="78">
        <f t="shared" ca="1" si="121"/>
        <v>0.11937596302003081</v>
      </c>
      <c r="Y454" s="78">
        <f t="shared" ca="1" si="121"/>
        <v>8.8597842835130974E-2</v>
      </c>
      <c r="Z454" s="78">
        <f t="shared" ca="1" si="121"/>
        <v>0.14164098613251155</v>
      </c>
      <c r="AA454" s="78">
        <f t="shared" ca="1" si="121"/>
        <v>0.12546224961479199</v>
      </c>
      <c r="AB454" s="70"/>
      <c r="AC454" s="70"/>
      <c r="AD454" s="70"/>
      <c r="AE454" s="70"/>
      <c r="AF454" s="70"/>
      <c r="AG454" s="70"/>
      <c r="AH454" s="70"/>
      <c r="AI454" s="70"/>
      <c r="AJ454" s="70"/>
      <c r="AK454" s="70"/>
      <c r="AL454" s="70"/>
      <c r="AM454" s="70"/>
    </row>
    <row r="455" spans="1:39" x14ac:dyDescent="0.3">
      <c r="A455" s="124">
        <v>2009</v>
      </c>
      <c r="B455" s="9">
        <f t="shared" ca="1" si="106"/>
        <v>210025</v>
      </c>
      <c r="C455" s="9">
        <f t="shared" ca="1" si="107"/>
        <v>21533.333333333332</v>
      </c>
      <c r="D455" s="9">
        <f t="shared" ca="1" si="108"/>
        <v>12575</v>
      </c>
      <c r="E455" s="9">
        <f t="shared" ca="1" si="109"/>
        <v>15775</v>
      </c>
      <c r="F455" s="9">
        <f t="shared" ca="1" si="110"/>
        <v>6725</v>
      </c>
      <c r="G455" s="9">
        <f t="shared" ca="1" si="111"/>
        <v>9916.6666666666661</v>
      </c>
      <c r="H455" s="9">
        <f t="shared" ca="1" si="112"/>
        <v>25675</v>
      </c>
      <c r="I455" s="9">
        <f t="shared" ca="1" si="113"/>
        <v>3341.6666666666665</v>
      </c>
      <c r="J455" s="9">
        <f t="shared" ca="1" si="114"/>
        <v>11658.333333333334</v>
      </c>
      <c r="K455" s="9">
        <f t="shared" ca="1" si="115"/>
        <v>26450</v>
      </c>
      <c r="L455" s="9">
        <f t="shared" ca="1" si="116"/>
        <v>19041.666666666668</v>
      </c>
      <c r="M455" s="9">
        <f t="shared" ca="1" si="117"/>
        <v>29775</v>
      </c>
      <c r="N455" s="9">
        <f t="shared" ca="1" si="118"/>
        <v>27558.333333333332</v>
      </c>
      <c r="P455" s="78">
        <f ca="1">C455/$B455</f>
        <v>0.10252747688767209</v>
      </c>
      <c r="Q455" s="78">
        <f t="shared" ca="1" si="121"/>
        <v>5.9873824544697057E-2</v>
      </c>
      <c r="R455" s="78">
        <f t="shared" ca="1" si="121"/>
        <v>7.5110105939769078E-2</v>
      </c>
      <c r="S455" s="78">
        <f t="shared" ca="1" si="121"/>
        <v>3.2019997619331032E-2</v>
      </c>
      <c r="T455" s="78">
        <f t="shared" ca="1" si="121"/>
        <v>4.7216601198270043E-2</v>
      </c>
      <c r="U455" s="78">
        <f t="shared" ca="1" si="121"/>
        <v>0.12224735150577312</v>
      </c>
      <c r="V455" s="78">
        <f t="shared" ca="1" si="121"/>
        <v>1.5910804269333015E-2</v>
      </c>
      <c r="W455" s="78">
        <f t="shared" ca="1" si="121"/>
        <v>5.5509264770067061E-2</v>
      </c>
      <c r="X455" s="78">
        <f t="shared" ca="1" si="121"/>
        <v>0.12593738840614213</v>
      </c>
      <c r="Y455" s="78">
        <f t="shared" ca="1" si="121"/>
        <v>9.0663809863905098E-2</v>
      </c>
      <c r="Z455" s="78">
        <f t="shared" ca="1" si="121"/>
        <v>0.14176883704320914</v>
      </c>
      <c r="AA455" s="78">
        <f t="shared" ca="1" si="121"/>
        <v>0.13121453795183113</v>
      </c>
      <c r="AB455" s="70"/>
      <c r="AC455" s="70"/>
      <c r="AD455" s="70"/>
      <c r="AE455" s="70"/>
      <c r="AF455" s="70"/>
    </row>
    <row r="456" spans="1:39" x14ac:dyDescent="0.3">
      <c r="A456" s="124">
        <v>2010</v>
      </c>
      <c r="B456" s="9">
        <f t="shared" ca="1" si="106"/>
        <v>207108.33333333334</v>
      </c>
      <c r="C456" s="9">
        <f t="shared" ca="1" si="107"/>
        <v>20725</v>
      </c>
      <c r="D456" s="9">
        <f t="shared" ca="1" si="108"/>
        <v>11425</v>
      </c>
      <c r="E456" s="9">
        <f t="shared" ca="1" si="109"/>
        <v>15600</v>
      </c>
      <c r="F456" s="9">
        <f t="shared" ca="1" si="110"/>
        <v>6383.333333333333</v>
      </c>
      <c r="G456" s="9">
        <f t="shared" ca="1" si="111"/>
        <v>9825</v>
      </c>
      <c r="H456" s="9">
        <f t="shared" ca="1" si="112"/>
        <v>25208.333333333332</v>
      </c>
      <c r="I456" s="9">
        <f t="shared" ca="1" si="113"/>
        <v>3183.3333333333335</v>
      </c>
      <c r="J456" s="9">
        <f t="shared" ca="1" si="114"/>
        <v>11791.666666666666</v>
      </c>
      <c r="K456" s="9">
        <f t="shared" ca="1" si="115"/>
        <v>27125</v>
      </c>
      <c r="L456" s="9">
        <f t="shared" ca="1" si="116"/>
        <v>18841.666666666668</v>
      </c>
      <c r="M456" s="9">
        <f t="shared" ca="1" si="117"/>
        <v>29383.333333333332</v>
      </c>
      <c r="N456" s="9">
        <f t="shared" ca="1" si="118"/>
        <v>27616.666666666668</v>
      </c>
      <c r="P456" s="78">
        <f t="shared" ca="1" si="121"/>
        <v>0.10006840220496518</v>
      </c>
      <c r="Q456" s="78">
        <f t="shared" ca="1" si="121"/>
        <v>5.5164366474872245E-2</v>
      </c>
      <c r="R456" s="78">
        <f t="shared" ca="1" si="121"/>
        <v>7.5322898644026873E-2</v>
      </c>
      <c r="S456" s="78">
        <f t="shared" ca="1" si="121"/>
        <v>3.0821228825493902E-2</v>
      </c>
      <c r="T456" s="78">
        <f t="shared" ca="1" si="121"/>
        <v>4.7438940972920771E-2</v>
      </c>
      <c r="U456" s="78">
        <f t="shared" ca="1" si="121"/>
        <v>0.12171568824689172</v>
      </c>
      <c r="V456" s="78">
        <f t="shared" ca="1" si="121"/>
        <v>1.5370377821590954E-2</v>
      </c>
      <c r="W456" s="78">
        <f t="shared" ca="1" si="121"/>
        <v>5.6934776485736124E-2</v>
      </c>
      <c r="X456" s="78">
        <f t="shared" ca="1" si="121"/>
        <v>0.13097010421277108</v>
      </c>
      <c r="Y456" s="78">
        <f t="shared" ca="1" si="121"/>
        <v>9.0974932603709813E-2</v>
      </c>
      <c r="Z456" s="78">
        <f t="shared" ca="1" si="121"/>
        <v>0.14187422041604633</v>
      </c>
      <c r="AA456" s="78">
        <f t="shared" ca="1" si="121"/>
        <v>0.13334406309097493</v>
      </c>
    </row>
    <row r="457" spans="1:39" x14ac:dyDescent="0.3">
      <c r="A457" s="124">
        <v>2011</v>
      </c>
      <c r="B457" s="9">
        <f t="shared" ca="1" si="106"/>
        <v>211041.66666666666</v>
      </c>
      <c r="C457" s="9">
        <f t="shared" ca="1" si="107"/>
        <v>21758.333333333332</v>
      </c>
      <c r="D457" s="9">
        <f t="shared" ca="1" si="108"/>
        <v>11483.333333333334</v>
      </c>
      <c r="E457" s="9">
        <f t="shared" ca="1" si="109"/>
        <v>16783.333333333332</v>
      </c>
      <c r="F457" s="9">
        <f t="shared" ca="1" si="110"/>
        <v>6275</v>
      </c>
      <c r="G457" s="9">
        <f t="shared" ca="1" si="111"/>
        <v>10050</v>
      </c>
      <c r="H457" s="9">
        <f t="shared" ca="1" si="112"/>
        <v>25741.666666666668</v>
      </c>
      <c r="I457" s="9">
        <f t="shared" ca="1" si="113"/>
        <v>3091.6666666666665</v>
      </c>
      <c r="J457" s="9">
        <f t="shared" ca="1" si="114"/>
        <v>12125</v>
      </c>
      <c r="K457" s="9">
        <f t="shared" ca="1" si="115"/>
        <v>28158.333333333332</v>
      </c>
      <c r="L457" s="9">
        <f t="shared" ca="1" si="116"/>
        <v>19225</v>
      </c>
      <c r="M457" s="9">
        <f t="shared" ca="1" si="117"/>
        <v>29425</v>
      </c>
      <c r="N457" s="9">
        <f t="shared" ca="1" si="118"/>
        <v>26925</v>
      </c>
      <c r="P457" s="78">
        <f t="shared" ca="1" si="121"/>
        <v>0.10309970384995064</v>
      </c>
      <c r="Q457" s="78">
        <f t="shared" ca="1" si="121"/>
        <v>5.4412635735439294E-2</v>
      </c>
      <c r="R457" s="78">
        <f t="shared" ca="1" si="121"/>
        <v>7.9526159921026657E-2</v>
      </c>
      <c r="S457" s="78">
        <f t="shared" ca="1" si="121"/>
        <v>2.9733464955577493E-2</v>
      </c>
      <c r="T457" s="78">
        <f t="shared" ca="1" si="121"/>
        <v>4.7620927936821322E-2</v>
      </c>
      <c r="U457" s="78">
        <f t="shared" ca="1" si="121"/>
        <v>0.12197433366238895</v>
      </c>
      <c r="V457" s="78">
        <f t="shared" ca="1" si="121"/>
        <v>1.4649555774925962E-2</v>
      </c>
      <c r="W457" s="78">
        <f t="shared" ca="1" si="121"/>
        <v>5.7453109575518267E-2</v>
      </c>
      <c r="X457" s="78">
        <f t="shared" ca="1" si="121"/>
        <v>0.13342546890424481</v>
      </c>
      <c r="Y457" s="78">
        <f t="shared" ca="1" si="121"/>
        <v>9.1095755182625873E-2</v>
      </c>
      <c r="Z457" s="78">
        <f t="shared" ca="1" si="121"/>
        <v>0.13942744323790721</v>
      </c>
      <c r="AA457" s="78">
        <f t="shared" ca="1" si="121"/>
        <v>0.12758144126357354</v>
      </c>
    </row>
    <row r="458" spans="1:39" x14ac:dyDescent="0.3">
      <c r="A458" s="124">
        <v>2012</v>
      </c>
      <c r="B458" s="9">
        <f t="shared" ca="1" si="106"/>
        <v>217358.33333333334</v>
      </c>
      <c r="C458" s="9">
        <f t="shared" ca="1" si="107"/>
        <v>23000</v>
      </c>
      <c r="D458" s="9">
        <f t="shared" ca="1" si="108"/>
        <v>12300</v>
      </c>
      <c r="E458" s="9">
        <f t="shared" ca="1" si="109"/>
        <v>18000</v>
      </c>
      <c r="F458" s="9">
        <f t="shared" ca="1" si="110"/>
        <v>6616.666666666667</v>
      </c>
      <c r="G458" s="9">
        <f t="shared" ca="1" si="111"/>
        <v>9975</v>
      </c>
      <c r="H458" s="9">
        <f t="shared" ca="1" si="112"/>
        <v>25858.333333333332</v>
      </c>
      <c r="I458" s="9">
        <f t="shared" ca="1" si="113"/>
        <v>3058.3333333333335</v>
      </c>
      <c r="J458" s="9">
        <f t="shared" ca="1" si="114"/>
        <v>12308.333333333334</v>
      </c>
      <c r="K458" s="9">
        <f t="shared" ca="1" si="115"/>
        <v>28900</v>
      </c>
      <c r="L458" s="9">
        <f t="shared" ca="1" si="116"/>
        <v>20108.333333333332</v>
      </c>
      <c r="M458" s="9">
        <f t="shared" ca="1" si="117"/>
        <v>30791.666666666668</v>
      </c>
      <c r="N458" s="9">
        <f t="shared" ca="1" si="118"/>
        <v>26441.666666666668</v>
      </c>
      <c r="P458" s="78">
        <f t="shared" ca="1" si="121"/>
        <v>0.10581604876739638</v>
      </c>
      <c r="Q458" s="78">
        <f t="shared" ca="1" si="121"/>
        <v>5.6588582601694588E-2</v>
      </c>
      <c r="R458" s="78">
        <f t="shared" ca="1" si="121"/>
        <v>8.2812559904918912E-2</v>
      </c>
      <c r="S458" s="78">
        <f t="shared" ca="1" si="121"/>
        <v>3.0441283594678525E-2</v>
      </c>
      <c r="T458" s="78">
        <f t="shared" ca="1" si="121"/>
        <v>4.589196028064256E-2</v>
      </c>
      <c r="U458" s="78">
        <f t="shared" ca="1" si="121"/>
        <v>0.11896637656711266</v>
      </c>
      <c r="V458" s="78">
        <f t="shared" ca="1" si="121"/>
        <v>1.4070467354215389E-2</v>
      </c>
      <c r="W458" s="78">
        <f ca="1">J458/$B458</f>
        <v>5.662692174979872E-2</v>
      </c>
      <c r="X458" s="78">
        <f t="shared" ca="1" si="121"/>
        <v>0.13296016562511981</v>
      </c>
      <c r="Y458" s="78">
        <f t="shared" ca="1" si="121"/>
        <v>9.251236437526357E-2</v>
      </c>
      <c r="Z458" s="78">
        <f t="shared" ca="1" si="121"/>
        <v>0.14166315224475712</v>
      </c>
      <c r="AA458" s="78">
        <f t="shared" ca="1" si="121"/>
        <v>0.12165011693440171</v>
      </c>
    </row>
    <row r="459" spans="1:39" x14ac:dyDescent="0.3">
      <c r="A459" s="124">
        <v>2013</v>
      </c>
      <c r="B459" s="9">
        <f t="shared" ca="1" si="106"/>
        <v>220425</v>
      </c>
      <c r="C459" s="9">
        <f t="shared" ca="1" si="107"/>
        <v>23291.666666666668</v>
      </c>
      <c r="D459" s="9">
        <f t="shared" ca="1" si="108"/>
        <v>11541.666666666666</v>
      </c>
      <c r="E459" s="9">
        <f t="shared" ca="1" si="109"/>
        <v>19633.333333333332</v>
      </c>
      <c r="F459" s="9">
        <f t="shared" ca="1" si="110"/>
        <v>6800</v>
      </c>
      <c r="G459" s="9">
        <f t="shared" ca="1" si="111"/>
        <v>9891.6666666666661</v>
      </c>
      <c r="H459" s="9">
        <f t="shared" ca="1" si="112"/>
        <v>26341.666666666668</v>
      </c>
      <c r="I459" s="9">
        <f t="shared" ca="1" si="113"/>
        <v>2958.3333333333335</v>
      </c>
      <c r="J459" s="9">
        <f t="shared" ca="1" si="114"/>
        <v>12366.666666666666</v>
      </c>
      <c r="K459" s="9">
        <f t="shared" ca="1" si="115"/>
        <v>29200</v>
      </c>
      <c r="L459" s="9">
        <f t="shared" ca="1" si="116"/>
        <v>20841.666666666668</v>
      </c>
      <c r="M459" s="9">
        <f t="shared" ca="1" si="117"/>
        <v>31525</v>
      </c>
      <c r="N459" s="9">
        <f t="shared" ca="1" si="118"/>
        <v>26033.333333333332</v>
      </c>
      <c r="P459" s="78">
        <f t="shared" ca="1" si="121"/>
        <v>0.10566708252996107</v>
      </c>
      <c r="Q459" s="78">
        <f t="shared" ca="1" si="121"/>
        <v>5.2360969339533471E-2</v>
      </c>
      <c r="R459" s="78">
        <f t="shared" ca="1" si="121"/>
        <v>8.9070356508260548E-2</v>
      </c>
      <c r="S459" s="78">
        <f t="shared" ca="1" si="121"/>
        <v>3.0849495293183621E-2</v>
      </c>
      <c r="T459" s="78">
        <f t="shared" ca="1" si="121"/>
        <v>4.4875430040452156E-2</v>
      </c>
      <c r="U459" s="78">
        <f t="shared" ca="1" si="121"/>
        <v>0.11950398850705078</v>
      </c>
      <c r="V459" s="78">
        <f t="shared" ca="1" si="121"/>
        <v>1.3421042682696307E-2</v>
      </c>
      <c r="W459" s="78">
        <f t="shared" ca="1" si="121"/>
        <v>5.6103738989074135E-2</v>
      </c>
      <c r="X459" s="78">
        <f t="shared" ca="1" si="121"/>
        <v>0.13247136214131791</v>
      </c>
      <c r="Y459" s="78">
        <f t="shared" ca="1" si="121"/>
        <v>9.4552190843446376E-2</v>
      </c>
      <c r="Z459" s="78">
        <f t="shared" ca="1" si="121"/>
        <v>0.14301916751729613</v>
      </c>
      <c r="AA459" s="78">
        <f t="shared" ca="1" si="121"/>
        <v>0.11810517560772749</v>
      </c>
    </row>
    <row r="460" spans="1:39" x14ac:dyDescent="0.3">
      <c r="A460" s="124">
        <v>2014</v>
      </c>
      <c r="B460" s="9">
        <f t="shared" ca="1" si="106"/>
        <v>222366.66666666666</v>
      </c>
      <c r="C460" s="9">
        <f t="shared" ca="1" si="107"/>
        <v>23491.666666666668</v>
      </c>
      <c r="D460" s="9">
        <f t="shared" ca="1" si="108"/>
        <v>11366.666666666666</v>
      </c>
      <c r="E460" s="9">
        <f t="shared" ca="1" si="109"/>
        <v>20250</v>
      </c>
      <c r="F460" s="9">
        <f t="shared" ca="1" si="110"/>
        <v>6700</v>
      </c>
      <c r="G460" s="9">
        <f t="shared" ca="1" si="111"/>
        <v>10191.666666666666</v>
      </c>
      <c r="H460" s="9">
        <f t="shared" ca="1" si="112"/>
        <v>27033.333333333332</v>
      </c>
      <c r="I460" s="9">
        <f t="shared" ca="1" si="113"/>
        <v>2850</v>
      </c>
      <c r="J460" s="9">
        <f t="shared" ca="1" si="114"/>
        <v>12108.333333333334</v>
      </c>
      <c r="K460" s="9">
        <f t="shared" ca="1" si="115"/>
        <v>28475</v>
      </c>
      <c r="L460" s="9">
        <f t="shared" ca="1" si="116"/>
        <v>21700</v>
      </c>
      <c r="M460" s="9">
        <f t="shared" ca="1" si="117"/>
        <v>32358.333333333332</v>
      </c>
      <c r="N460" s="9">
        <f t="shared" ca="1" si="118"/>
        <v>25841.666666666668</v>
      </c>
      <c r="P460" s="78">
        <f t="shared" ca="1" si="121"/>
        <v>0.10564383150951882</v>
      </c>
      <c r="Q460" s="78">
        <f t="shared" ca="1" si="121"/>
        <v>5.1116774096837056E-2</v>
      </c>
      <c r="R460" s="78">
        <f t="shared" ca="1" si="121"/>
        <v>9.1065807225303552E-2</v>
      </c>
      <c r="S460" s="78">
        <f t="shared" ca="1" si="121"/>
        <v>3.0130415230100436E-2</v>
      </c>
      <c r="T460" s="78">
        <f t="shared" ca="1" si="121"/>
        <v>4.5832708739319439E-2</v>
      </c>
      <c r="U460" s="78">
        <f t="shared" ca="1" si="121"/>
        <v>0.12157097886373856</v>
      </c>
      <c r="V460" s="78">
        <f t="shared" ca="1" si="121"/>
        <v>1.2816669165042724E-2</v>
      </c>
      <c r="W460" s="78">
        <f t="shared" ca="1" si="121"/>
        <v>5.4452106131014845E-2</v>
      </c>
      <c r="X460" s="78">
        <f t="shared" ca="1" si="121"/>
        <v>0.12805426472792686</v>
      </c>
      <c r="Y460" s="78">
        <f t="shared" ca="1" si="121"/>
        <v>9.7586568730325299E-2</v>
      </c>
      <c r="Z460" s="78">
        <f t="shared" ca="1" si="121"/>
        <v>0.14551791335631839</v>
      </c>
      <c r="AA460" s="78">
        <f t="shared" ca="1" si="121"/>
        <v>0.11621196222455404</v>
      </c>
    </row>
    <row r="461" spans="1:39" x14ac:dyDescent="0.3">
      <c r="A461" s="124">
        <v>2015</v>
      </c>
      <c r="B461" s="9">
        <f t="shared" ca="1" si="106"/>
        <v>214808.33333333334</v>
      </c>
      <c r="C461" s="9">
        <f t="shared" ca="1" si="107"/>
        <v>19500</v>
      </c>
      <c r="D461" s="9">
        <f t="shared" ca="1" si="108"/>
        <v>11500</v>
      </c>
      <c r="E461" s="9">
        <f t="shared" ca="1" si="109"/>
        <v>18133.333333333332</v>
      </c>
      <c r="F461" s="9">
        <f t="shared" ca="1" si="110"/>
        <v>6233.333333333333</v>
      </c>
      <c r="G461" s="9">
        <f t="shared" ca="1" si="111"/>
        <v>10025</v>
      </c>
      <c r="H461" s="9">
        <f t="shared" ca="1" si="112"/>
        <v>27633.333333333332</v>
      </c>
      <c r="I461" s="9">
        <f t="shared" ca="1" si="113"/>
        <v>2700</v>
      </c>
      <c r="J461" s="9">
        <f t="shared" ca="1" si="114"/>
        <v>11275</v>
      </c>
      <c r="K461" s="9">
        <f t="shared" ca="1" si="115"/>
        <v>28308.333333333332</v>
      </c>
      <c r="L461" s="9">
        <f t="shared" ca="1" si="116"/>
        <v>22008.333333333332</v>
      </c>
      <c r="M461" s="9">
        <f t="shared" ca="1" si="117"/>
        <v>31491.666666666668</v>
      </c>
      <c r="N461" s="9">
        <f t="shared" ca="1" si="118"/>
        <v>26000</v>
      </c>
      <c r="P461" s="78">
        <f t="shared" ca="1" si="121"/>
        <v>9.0778601078480806E-2</v>
      </c>
      <c r="Q461" s="78">
        <f t="shared" ca="1" si="121"/>
        <v>5.3536098071924582E-2</v>
      </c>
      <c r="R461" s="78">
        <f t="shared" ca="1" si="121"/>
        <v>8.4416340148194116E-2</v>
      </c>
      <c r="S461" s="78">
        <f t="shared" ca="1" si="121"/>
        <v>2.901811692594173E-2</v>
      </c>
      <c r="T461" s="78">
        <f t="shared" ca="1" si="121"/>
        <v>4.6669511580090778E-2</v>
      </c>
      <c r="U461" s="78">
        <f t="shared" ca="1" si="121"/>
        <v>0.12864181246847964</v>
      </c>
      <c r="V461" s="78">
        <f t="shared" ca="1" si="121"/>
        <v>1.2569344764712729E-2</v>
      </c>
      <c r="W461" s="78">
        <f t="shared" ca="1" si="121"/>
        <v>5.2488652674865188E-2</v>
      </c>
      <c r="X461" s="78">
        <f t="shared" ca="1" si="121"/>
        <v>0.13178414865965782</v>
      </c>
      <c r="Y461" s="78">
        <f t="shared" ca="1" si="121"/>
        <v>0.10245567754199479</v>
      </c>
      <c r="Z461" s="78">
        <f t="shared" ca="1" si="121"/>
        <v>0.14660356131435001</v>
      </c>
      <c r="AA461" s="78">
        <f t="shared" ca="1" si="121"/>
        <v>0.12103813477130775</v>
      </c>
    </row>
    <row r="462" spans="1:39" x14ac:dyDescent="0.3">
      <c r="A462" s="124">
        <v>2016</v>
      </c>
      <c r="B462" s="9">
        <f t="shared" ca="1" si="106"/>
        <v>206241.66666666666</v>
      </c>
      <c r="C462" s="9">
        <f t="shared" ca="1" si="107"/>
        <v>15741.666666666666</v>
      </c>
      <c r="D462" s="9">
        <f t="shared" ca="1" si="108"/>
        <v>11850</v>
      </c>
      <c r="E462" s="9">
        <f t="shared" ca="1" si="109"/>
        <v>14850</v>
      </c>
      <c r="F462" s="9">
        <f t="shared" ca="1" si="110"/>
        <v>5983.333333333333</v>
      </c>
      <c r="G462" s="9">
        <f t="shared" ca="1" si="111"/>
        <v>9625</v>
      </c>
      <c r="H462" s="9">
        <f t="shared" ca="1" si="112"/>
        <v>27683.333333333332</v>
      </c>
      <c r="I462" s="9">
        <f t="shared" ca="1" si="113"/>
        <v>2683.3333333333335</v>
      </c>
      <c r="J462" s="9">
        <f t="shared" ca="1" si="114"/>
        <v>10683.333333333334</v>
      </c>
      <c r="K462" s="9">
        <f t="shared" ca="1" si="115"/>
        <v>28708.333333333332</v>
      </c>
      <c r="L462" s="9">
        <f t="shared" ca="1" si="116"/>
        <v>22208.333333333332</v>
      </c>
      <c r="M462" s="9">
        <f t="shared" ca="1" si="117"/>
        <v>29975</v>
      </c>
      <c r="N462" s="9">
        <f t="shared" ca="1" si="118"/>
        <v>26250</v>
      </c>
      <c r="P462" s="78">
        <f t="shared" ca="1" si="121"/>
        <v>7.6326316214796561E-2</v>
      </c>
      <c r="Q462" s="78">
        <f t="shared" ca="1" si="121"/>
        <v>5.7456866944118959E-2</v>
      </c>
      <c r="R462" s="78">
        <f t="shared" ca="1" si="121"/>
        <v>7.200290920845287E-2</v>
      </c>
      <c r="S462" s="78">
        <f t="shared" ca="1" si="121"/>
        <v>2.9011273182754857E-2</v>
      </c>
      <c r="T462" s="78">
        <f t="shared" ca="1" si="121"/>
        <v>4.666855226473797E-2</v>
      </c>
      <c r="U462" s="78">
        <f t="shared" ca="1" si="121"/>
        <v>0.13422764556143682</v>
      </c>
      <c r="V462" s="78">
        <f t="shared" ca="1" si="121"/>
        <v>1.3010626691987557E-2</v>
      </c>
      <c r="W462" s="78">
        <f t="shared" ca="1" si="121"/>
        <v>5.1800072730211325E-2</v>
      </c>
      <c r="X462" s="78">
        <f t="shared" ca="1" si="121"/>
        <v>0.13919754333508425</v>
      </c>
      <c r="Y462" s="78">
        <f t="shared" ca="1" si="121"/>
        <v>0.10768111842902743</v>
      </c>
      <c r="Z462" s="78">
        <f t="shared" ca="1" si="121"/>
        <v>0.14533920562446967</v>
      </c>
      <c r="AA462" s="78">
        <f t="shared" ca="1" si="121"/>
        <v>0.12727786981292175</v>
      </c>
    </row>
    <row r="463" spans="1:39" x14ac:dyDescent="0.3">
      <c r="A463" s="125">
        <v>2017</v>
      </c>
      <c r="B463" s="9">
        <f t="shared" ca="1" si="106"/>
        <v>199191.66666666666</v>
      </c>
      <c r="C463" s="9">
        <f t="shared" ca="1" si="107"/>
        <v>13650</v>
      </c>
      <c r="D463" s="215">
        <f t="shared" ca="1" si="108"/>
        <v>9633.3333333333339</v>
      </c>
      <c r="E463" s="9">
        <f t="shared" ca="1" si="109"/>
        <v>15391.666666666666</v>
      </c>
      <c r="F463" s="9">
        <f t="shared" ca="1" si="110"/>
        <v>4875</v>
      </c>
      <c r="G463" s="9">
        <f t="shared" ca="1" si="111"/>
        <v>9066.6666666666661</v>
      </c>
      <c r="H463" s="9">
        <f t="shared" ca="1" si="112"/>
        <v>27633.333333333332</v>
      </c>
      <c r="I463" s="9">
        <f t="shared" ca="1" si="113"/>
        <v>2516.6666666666665</v>
      </c>
      <c r="J463" s="9">
        <f t="shared" ca="1" si="114"/>
        <v>10416.666666666666</v>
      </c>
      <c r="K463" s="9">
        <f t="shared" ca="1" si="115"/>
        <v>29050</v>
      </c>
      <c r="L463" s="9">
        <f t="shared" ca="1" si="116"/>
        <v>22275</v>
      </c>
      <c r="M463" s="9">
        <f t="shared" ca="1" si="117"/>
        <v>28308.333333333332</v>
      </c>
      <c r="N463" s="9">
        <f t="shared" ca="1" si="118"/>
        <v>26375</v>
      </c>
      <c r="P463" s="78">
        <f t="shared" ref="P463" ca="1" si="122">C463/$B463</f>
        <v>6.8526963142701749E-2</v>
      </c>
      <c r="Q463" s="78">
        <f t="shared" ref="Q463" ca="1" si="123">D463/$B463</f>
        <v>4.8362130276534333E-2</v>
      </c>
      <c r="R463" s="78">
        <f t="shared" ref="R463" ca="1" si="124">E463/$B463</f>
        <v>7.7270635485085559E-2</v>
      </c>
      <c r="S463" s="78">
        <f t="shared" ref="S463" ca="1" si="125">F463/$B463</f>
        <v>2.4473915408107769E-2</v>
      </c>
      <c r="T463" s="78">
        <f t="shared" ref="T463" ca="1" si="126">G463/$B463</f>
        <v>4.5517299083797015E-2</v>
      </c>
      <c r="U463" s="78">
        <f t="shared" ref="U463" ca="1" si="127">H463/$B463</f>
        <v>0.1387273563987784</v>
      </c>
      <c r="V463" s="78">
        <f t="shared" ref="V463" ca="1" si="128">I463/$B463</f>
        <v>1.2634397355980421E-2</v>
      </c>
      <c r="W463" s="78">
        <f t="shared" ref="W463" ca="1" si="129">J463/$B463</f>
        <v>5.2294691042965316E-2</v>
      </c>
      <c r="X463" s="78">
        <f t="shared" ref="X463" ca="1" si="130">K463/$B463</f>
        <v>0.14583943438062169</v>
      </c>
      <c r="Y463" s="78">
        <f t="shared" ref="Y463" ca="1" si="131">L463/$B463</f>
        <v>0.11182696732627705</v>
      </c>
      <c r="Z463" s="78">
        <f t="shared" ref="Z463" ca="1" si="132">M463/$B463</f>
        <v>0.14211605237836256</v>
      </c>
      <c r="AA463" s="78">
        <f t="shared" ref="AA463" ca="1" si="133">N463/$B463</f>
        <v>0.13241015772078818</v>
      </c>
    </row>
    <row r="464" spans="1:39" x14ac:dyDescent="0.3">
      <c r="A464" s="125">
        <v>2018</v>
      </c>
      <c r="B464" s="9">
        <f t="shared" ca="1" si="106"/>
        <v>201225</v>
      </c>
      <c r="C464" s="9">
        <f t="shared" ca="1" si="107"/>
        <v>13358.333333333334</v>
      </c>
      <c r="D464" s="215">
        <f t="shared" ca="1" si="108"/>
        <v>9866.6666666666661</v>
      </c>
      <c r="E464" s="9">
        <f t="shared" ca="1" si="109"/>
        <v>15575</v>
      </c>
      <c r="F464" s="9">
        <f t="shared" ca="1" si="110"/>
        <v>5616.666666666667</v>
      </c>
      <c r="G464" s="9">
        <f t="shared" ca="1" si="111"/>
        <v>9408.3333333333339</v>
      </c>
      <c r="H464" s="9">
        <f t="shared" ca="1" si="112"/>
        <v>27425</v>
      </c>
      <c r="I464" s="9">
        <f t="shared" ca="1" si="113"/>
        <v>2466.6666666666665</v>
      </c>
      <c r="J464" s="9">
        <f t="shared" ca="1" si="114"/>
        <v>10658.333333333334</v>
      </c>
      <c r="K464" s="9">
        <f t="shared" ca="1" si="115"/>
        <v>30200</v>
      </c>
      <c r="L464" s="9">
        <f t="shared" ca="1" si="116"/>
        <v>21450</v>
      </c>
      <c r="M464" s="9">
        <f t="shared" ca="1" si="117"/>
        <v>28216.666666666668</v>
      </c>
      <c r="N464" s="9">
        <f t="shared" ca="1" si="118"/>
        <v>26983.333333333332</v>
      </c>
      <c r="P464" s="78">
        <f t="shared" ref="P464:P465" ca="1" si="134">C464/$B464</f>
        <v>6.6385058185281814E-2</v>
      </c>
      <c r="Q464" s="78">
        <f t="shared" ref="Q464:Q465" ca="1" si="135">D464/$B464</f>
        <v>4.9033006170538782E-2</v>
      </c>
      <c r="R464" s="78">
        <f t="shared" ref="R464:R465" ca="1" si="136">E464/$B464</f>
        <v>7.74009193688657E-2</v>
      </c>
      <c r="S464" s="78">
        <f t="shared" ref="S464:S465" ca="1" si="137">F464/$B464</f>
        <v>2.7912370066674949E-2</v>
      </c>
      <c r="T464" s="78">
        <f t="shared" ref="T464:T465" ca="1" si="138">G464/$B464</f>
        <v>4.675529051227896E-2</v>
      </c>
      <c r="U464" s="78">
        <f t="shared" ref="U464:U465" ca="1" si="139">H464/$B464</f>
        <v>0.13629022238787428</v>
      </c>
      <c r="V464" s="78">
        <f t="shared" ref="V464:V465" ca="1" si="140">I464/$B464</f>
        <v>1.2258251542634695E-2</v>
      </c>
      <c r="W464" s="78">
        <f t="shared" ref="W464:W465" ca="1" si="141">J464/$B464</f>
        <v>5.2967242307533031E-2</v>
      </c>
      <c r="X464" s="78">
        <f t="shared" ref="X464:X465" ca="1" si="142">K464/$B464</f>
        <v>0.15008075537333831</v>
      </c>
      <c r="Y464" s="78">
        <f t="shared" ref="Y464:Y465" ca="1" si="143">L464/$B464</f>
        <v>0.10659709280655982</v>
      </c>
      <c r="Z464" s="78">
        <f t="shared" ref="Z464:Z465" ca="1" si="144">M464/$B464</f>
        <v>0.14022445852486851</v>
      </c>
      <c r="AA464" s="78">
        <f t="shared" ref="AA464:AA465" ca="1" si="145">N464/$B464</f>
        <v>0.13409533275355115</v>
      </c>
    </row>
    <row r="465" spans="1:27" x14ac:dyDescent="0.3">
      <c r="A465" s="125">
        <v>2019</v>
      </c>
      <c r="B465" s="9">
        <f t="shared" ca="1" si="106"/>
        <v>205066.66666666666</v>
      </c>
      <c r="C465" s="9">
        <f t="shared" ca="1" si="107"/>
        <v>12708.333333333334</v>
      </c>
      <c r="D465" s="9">
        <f t="shared" ca="1" si="108"/>
        <v>9625</v>
      </c>
      <c r="E465" s="9">
        <f t="shared" ca="1" si="109"/>
        <v>16250</v>
      </c>
      <c r="F465" s="9">
        <f t="shared" ca="1" si="110"/>
        <v>6108.333333333333</v>
      </c>
      <c r="G465" s="9">
        <f t="shared" ca="1" si="111"/>
        <v>8916.6666666666661</v>
      </c>
      <c r="H465" s="9">
        <f t="shared" ca="1" si="112"/>
        <v>27091.666666666668</v>
      </c>
      <c r="I465" s="9">
        <f t="shared" ca="1" si="113"/>
        <v>2308.3333333333335</v>
      </c>
      <c r="J465" s="9">
        <f t="shared" ca="1" si="114"/>
        <v>10875</v>
      </c>
      <c r="K465" s="9">
        <f t="shared" ca="1" si="115"/>
        <v>31033.333333333332</v>
      </c>
      <c r="L465" s="9">
        <f t="shared" ca="1" si="116"/>
        <v>22216.666666666668</v>
      </c>
      <c r="M465" s="9">
        <f t="shared" ca="1" si="117"/>
        <v>30558.333333333332</v>
      </c>
      <c r="N465" s="9">
        <f t="shared" ca="1" si="118"/>
        <v>27366.666666666668</v>
      </c>
      <c r="P465" s="78">
        <f t="shared" ca="1" si="134"/>
        <v>6.1971716514954492E-2</v>
      </c>
      <c r="Q465" s="78">
        <f t="shared" ca="1" si="135"/>
        <v>4.6935955786736025E-2</v>
      </c>
      <c r="R465" s="78">
        <f t="shared" ca="1" si="136"/>
        <v>7.9242522756827055E-2</v>
      </c>
      <c r="S465" s="78">
        <f t="shared" ca="1" si="137"/>
        <v>2.9787061118335501E-2</v>
      </c>
      <c r="T465" s="78">
        <f t="shared" ca="1" si="138"/>
        <v>4.3481794538361505E-2</v>
      </c>
      <c r="U465" s="78">
        <f t="shared" ca="1" si="139"/>
        <v>0.13211150845253578</v>
      </c>
      <c r="V465" s="78">
        <f t="shared" ca="1" si="140"/>
        <v>1.1256501950585177E-2</v>
      </c>
      <c r="W465" s="78">
        <f t="shared" ca="1" si="141"/>
        <v>5.3031534460338106E-2</v>
      </c>
      <c r="X465" s="78">
        <f t="shared" ca="1" si="142"/>
        <v>0.15133289986996099</v>
      </c>
      <c r="Y465" s="78">
        <f t="shared" ca="1" si="143"/>
        <v>0.10833875162548766</v>
      </c>
      <c r="Z465" s="78">
        <f t="shared" ca="1" si="144"/>
        <v>0.1490165799739922</v>
      </c>
      <c r="AA465" s="78">
        <f t="shared" ca="1" si="145"/>
        <v>0.13345253576072824</v>
      </c>
    </row>
    <row r="466" spans="1:27" x14ac:dyDescent="0.3">
      <c r="A466" s="124">
        <v>2020</v>
      </c>
      <c r="B466" s="9">
        <f t="shared" ca="1" si="106"/>
        <v>193675</v>
      </c>
      <c r="C466" s="9">
        <f t="shared" ca="1" si="107"/>
        <v>10733.333333333334</v>
      </c>
      <c r="D466" s="9">
        <f t="shared" ca="1" si="108"/>
        <v>8733.3333333333339</v>
      </c>
      <c r="E466" s="9">
        <f t="shared" ca="1" si="109"/>
        <v>14950</v>
      </c>
      <c r="F466" s="9">
        <f t="shared" ca="1" si="110"/>
        <v>5983.333333333333</v>
      </c>
      <c r="G466" s="9">
        <f t="shared" ca="1" si="111"/>
        <v>8316.6666666666661</v>
      </c>
      <c r="H466" s="9">
        <f t="shared" ca="1" si="112"/>
        <v>26791.666666666668</v>
      </c>
      <c r="I466" s="9">
        <f t="shared" ca="1" si="113"/>
        <v>2333.3333333333335</v>
      </c>
      <c r="J466" s="9">
        <f t="shared" ca="1" si="114"/>
        <v>10283.333333333334</v>
      </c>
      <c r="K466" s="9">
        <f t="shared" ca="1" si="115"/>
        <v>29850</v>
      </c>
      <c r="L466" s="9">
        <f t="shared" ca="1" si="116"/>
        <v>20991.666666666668</v>
      </c>
      <c r="M466" s="9">
        <f t="shared" ca="1" si="117"/>
        <v>27541.666666666668</v>
      </c>
      <c r="N466" s="9">
        <f t="shared" ca="1" si="118"/>
        <v>27166.666666666668</v>
      </c>
      <c r="P466" s="78">
        <f t="shared" ref="P466:P467" ca="1" si="146">C466/$B466</f>
        <v>5.5419302095434796E-2</v>
      </c>
      <c r="Q466" s="78">
        <f t="shared" ref="Q466:Q467" ca="1" si="147">D466/$B466</f>
        <v>4.5092724065229552E-2</v>
      </c>
      <c r="R466" s="78">
        <f t="shared" ref="R466:R467" ca="1" si="148">E466/$B466</f>
        <v>7.7191170775784176E-2</v>
      </c>
      <c r="S466" s="78">
        <f t="shared" ref="S466:S467" ca="1" si="149">F466/$B466</f>
        <v>3.0893679273697343E-2</v>
      </c>
      <c r="T466" s="78">
        <f t="shared" ref="T466:T467" ca="1" si="150">G466/$B466</f>
        <v>4.2941353642270121E-2</v>
      </c>
      <c r="U466" s="78">
        <f t="shared" ref="U466:U467" ca="1" si="151">H466/$B466</f>
        <v>0.13833311819629104</v>
      </c>
      <c r="V466" s="78">
        <f t="shared" ref="V466:V467" ca="1" si="152">I466/$B466</f>
        <v>1.2047674368572781E-2</v>
      </c>
      <c r="W466" s="78">
        <f t="shared" ref="W466:W467" ca="1" si="153">J466/$B466</f>
        <v>5.3095822038638614E-2</v>
      </c>
      <c r="X466" s="78">
        <f t="shared" ref="X466:X467" ca="1" si="154">K466/$B466</f>
        <v>0.15412417710081322</v>
      </c>
      <c r="Y466" s="78">
        <f t="shared" ref="Y466:Y467" ca="1" si="155">L466/$B466</f>
        <v>0.10838604190869584</v>
      </c>
      <c r="Z466" s="78">
        <f t="shared" ref="Z466:Z467" ca="1" si="156">M466/$B466</f>
        <v>0.14220558495761801</v>
      </c>
      <c r="AA466" s="78">
        <f t="shared" ref="AA466:AA467" ca="1" si="157">N466/$B466</f>
        <v>0.14026935157695453</v>
      </c>
    </row>
    <row r="467" spans="1:27" x14ac:dyDescent="0.3">
      <c r="A467" s="125">
        <v>2021</v>
      </c>
      <c r="B467" s="9">
        <f t="shared" ca="1" si="106"/>
        <v>191966.66666666666</v>
      </c>
      <c r="C467" s="9">
        <f t="shared" ca="1" si="107"/>
        <v>9933.3333333333339</v>
      </c>
      <c r="D467" s="9">
        <f t="shared" ca="1" si="108"/>
        <v>9541.6666666666661</v>
      </c>
      <c r="E467" s="9">
        <f t="shared" ca="1" si="109"/>
        <v>13458.333333333334</v>
      </c>
      <c r="F467" s="9">
        <f t="shared" ca="1" si="110"/>
        <v>6200</v>
      </c>
      <c r="G467" s="9">
        <f t="shared" ca="1" si="111"/>
        <v>7900</v>
      </c>
      <c r="H467" s="9">
        <f t="shared" ca="1" si="112"/>
        <v>25933.333333333332</v>
      </c>
      <c r="I467" s="9">
        <f t="shared" ca="1" si="113"/>
        <v>2083.3333333333335</v>
      </c>
      <c r="J467" s="9">
        <f t="shared" ca="1" si="114"/>
        <v>10108.333333333334</v>
      </c>
      <c r="K467" s="9">
        <f t="shared" ca="1" si="115"/>
        <v>31975</v>
      </c>
      <c r="L467" s="9">
        <f t="shared" ca="1" si="116"/>
        <v>19425</v>
      </c>
      <c r="M467" s="9">
        <f t="shared" ca="1" si="117"/>
        <v>30225</v>
      </c>
      <c r="N467" s="9">
        <f t="shared" ca="1" si="118"/>
        <v>25183.333333333332</v>
      </c>
      <c r="P467" s="78">
        <f t="shared" ca="1" si="146"/>
        <v>5.1745094634485157E-2</v>
      </c>
      <c r="Q467" s="78">
        <f t="shared" ca="1" si="147"/>
        <v>4.9704809862823406E-2</v>
      </c>
      <c r="R467" s="78">
        <f t="shared" ca="1" si="148"/>
        <v>7.0107657579440888E-2</v>
      </c>
      <c r="S467" s="78">
        <f t="shared" ca="1" si="149"/>
        <v>3.2297273832262545E-2</v>
      </c>
      <c r="T467" s="78">
        <f t="shared" ca="1" si="150"/>
        <v>4.1152977947560343E-2</v>
      </c>
      <c r="U467" s="78">
        <f t="shared" ca="1" si="151"/>
        <v>0.13509289807258204</v>
      </c>
      <c r="V467" s="78">
        <f t="shared" ca="1" si="152"/>
        <v>1.0852578572668867E-2</v>
      </c>
      <c r="W467" s="78">
        <f t="shared" ca="1" si="153"/>
        <v>5.2656711234589343E-2</v>
      </c>
      <c r="X467" s="78">
        <f t="shared" ca="1" si="154"/>
        <v>0.16656537593332177</v>
      </c>
      <c r="Y467" s="78">
        <f t="shared" ca="1" si="155"/>
        <v>0.10118944261156451</v>
      </c>
      <c r="Z467" s="78">
        <f t="shared" ca="1" si="156"/>
        <v>0.15744920993227993</v>
      </c>
      <c r="AA467" s="78">
        <f t="shared" ca="1" si="157"/>
        <v>0.13118596978642125</v>
      </c>
    </row>
    <row r="468" spans="1:27" x14ac:dyDescent="0.3">
      <c r="A468" s="125">
        <v>2022</v>
      </c>
      <c r="B468" s="52">
        <f t="shared" ca="1" si="106"/>
        <v>201533.33333333334</v>
      </c>
      <c r="C468" s="52">
        <f t="shared" ca="1" si="107"/>
        <v>10150</v>
      </c>
      <c r="D468" s="52">
        <f t="shared" ca="1" si="108"/>
        <v>10508.333333333334</v>
      </c>
      <c r="E468" s="52">
        <f t="shared" ca="1" si="109"/>
        <v>15158.333333333334</v>
      </c>
      <c r="F468" s="52">
        <f t="shared" ca="1" si="110"/>
        <v>6058.333333333333</v>
      </c>
      <c r="G468" s="52">
        <f t="shared" ca="1" si="111"/>
        <v>8483.3333333333339</v>
      </c>
      <c r="H468" s="52">
        <f t="shared" ca="1" si="112"/>
        <v>26383.333333333332</v>
      </c>
      <c r="I468" s="52">
        <f t="shared" ca="1" si="113"/>
        <v>2508.3333333333335</v>
      </c>
      <c r="J468" s="52">
        <f t="shared" ca="1" si="114"/>
        <v>10708.333333333334</v>
      </c>
      <c r="K468" s="52">
        <f t="shared" ca="1" si="115"/>
        <v>32475</v>
      </c>
      <c r="L468" s="52">
        <f t="shared" ca="1" si="116"/>
        <v>22291.666666666668</v>
      </c>
      <c r="M468" s="52">
        <f t="shared" ca="1" si="117"/>
        <v>30958.333333333332</v>
      </c>
      <c r="N468" s="52">
        <f t="shared" ca="1" si="118"/>
        <v>25716.666666666668</v>
      </c>
      <c r="O468" s="211"/>
      <c r="P468" s="78">
        <f t="shared" ref="P468" ca="1" si="158">C468/$B468</f>
        <v>5.0363876943433673E-2</v>
      </c>
      <c r="Q468" s="216">
        <f t="shared" ref="Q468" ca="1" si="159">D468/$B468</f>
        <v>5.2141912007939134E-2</v>
      </c>
      <c r="R468" s="216">
        <f t="shared" ref="R468" ca="1" si="160">E468/$B468</f>
        <v>7.5215018193847169E-2</v>
      </c>
      <c r="S468" s="78">
        <f t="shared" ref="S468" ca="1" si="161">F468/$B468</f>
        <v>3.0061197485941115E-2</v>
      </c>
      <c r="T468" s="78">
        <f t="shared" ref="T468" ca="1" si="162">G468/$B468</f>
        <v>4.2093946410850153E-2</v>
      </c>
      <c r="U468" s="216">
        <f t="shared" ref="U468" ca="1" si="163">H468/$B468</f>
        <v>0.1309130003307972</v>
      </c>
      <c r="V468" s="78">
        <f t="shared" ref="V468" ca="1" si="164">I468/$B468</f>
        <v>1.2446245451538208E-2</v>
      </c>
      <c r="W468" s="216">
        <f t="shared" ref="W468" ca="1" si="165">J468/$B468</f>
        <v>5.3134303671849153E-2</v>
      </c>
      <c r="X468" s="216">
        <f t="shared" ref="X468" ca="1" si="166">K468/$B468</f>
        <v>0.16113959642739001</v>
      </c>
      <c r="Y468" s="216">
        <f t="shared" ref="Y468" ca="1" si="167">L468/$B468</f>
        <v>0.11061032087330466</v>
      </c>
      <c r="Z468" s="216">
        <f t="shared" ref="Z468" ca="1" si="168">M468/$B468</f>
        <v>0.153613959642739</v>
      </c>
      <c r="AA468" s="216">
        <f t="shared" ref="AA468" ca="1" si="169">N468/$B468</f>
        <v>0.12760502811776381</v>
      </c>
    </row>
    <row r="469" spans="1:27" x14ac:dyDescent="0.3">
      <c r="A469" s="210">
        <v>2023</v>
      </c>
      <c r="B469" s="9">
        <f t="shared" ca="1" si="106"/>
        <v>203758.33333333334</v>
      </c>
      <c r="C469" s="9">
        <f t="shared" ca="1" si="107"/>
        <v>10800</v>
      </c>
      <c r="D469" s="9">
        <f t="shared" ca="1" si="108"/>
        <v>11083.333333333334</v>
      </c>
      <c r="E469" s="9">
        <f t="shared" ca="1" si="109"/>
        <v>16533.333333333332</v>
      </c>
      <c r="F469" s="214">
        <f t="shared" ca="1" si="110"/>
        <v>6258.333333333333</v>
      </c>
      <c r="G469" s="214">
        <f t="shared" ca="1" si="111"/>
        <v>9283.3333333333339</v>
      </c>
      <c r="H469" s="214">
        <f t="shared" ca="1" si="112"/>
        <v>25441.666666666668</v>
      </c>
      <c r="I469" s="213">
        <f t="shared" ca="1" si="113"/>
        <v>1791.6666666666667</v>
      </c>
      <c r="J469" s="9">
        <f t="shared" ca="1" si="114"/>
        <v>11408.333333333334</v>
      </c>
      <c r="K469" s="213">
        <f t="shared" ca="1" si="115"/>
        <v>33950</v>
      </c>
      <c r="L469" s="9">
        <f t="shared" ca="1" si="116"/>
        <v>21641.666666666668</v>
      </c>
      <c r="M469" s="213">
        <f t="shared" ca="1" si="117"/>
        <v>30241.666666666668</v>
      </c>
      <c r="N469" s="9">
        <f t="shared" ca="1" si="118"/>
        <v>25358.333333333332</v>
      </c>
      <c r="O469" s="211"/>
      <c r="P469" s="216">
        <f t="shared" ref="P469" ca="1" si="170">C469/$B469</f>
        <v>5.3003967117909286E-2</v>
      </c>
      <c r="Q469" s="78">
        <f t="shared" ref="Q469" ca="1" si="171">D469/$B469</f>
        <v>5.4394503292298883E-2</v>
      </c>
      <c r="R469" s="217">
        <f t="shared" ref="R469" ca="1" si="172">E469/$B469</f>
        <v>8.11418755879105E-2</v>
      </c>
      <c r="S469" s="216">
        <f t="shared" ref="S469" ca="1" si="173">F469/$B469</f>
        <v>3.0714490204899591E-2</v>
      </c>
      <c r="T469" s="78">
        <f t="shared" ref="T469" ca="1" si="174">G469/$B469</f>
        <v>4.5560508772647335E-2</v>
      </c>
      <c r="U469" s="78">
        <f t="shared" ref="U469" ca="1" si="175">H469/$B469</f>
        <v>0.12486196883563044</v>
      </c>
      <c r="V469" s="216">
        <f t="shared" ref="V469" ca="1" si="176">I469/$B469</f>
        <v>8.7930963968753835E-3</v>
      </c>
      <c r="W469" s="217">
        <f t="shared" ref="W469" ca="1" si="177">J469/$B469</f>
        <v>5.5989530080569304E-2</v>
      </c>
      <c r="X469" s="78">
        <f t="shared" ref="X469" ca="1" si="178">K469/$B469</f>
        <v>0.16661895219009445</v>
      </c>
      <c r="Y469" s="217">
        <f t="shared" ref="Y469" ca="1" si="179">L469/$B469</f>
        <v>0.10621242484969939</v>
      </c>
      <c r="Z469" s="217">
        <f t="shared" ref="Z469" ca="1" si="180">M469/$B469</f>
        <v>0.14841928755470124</v>
      </c>
      <c r="AA469" s="78">
        <f t="shared" ref="AA469" ca="1" si="181">N469/$B469</f>
        <v>0.12445298760786878</v>
      </c>
    </row>
    <row r="470" spans="1:27" x14ac:dyDescent="0.3">
      <c r="A470" s="224">
        <v>2024</v>
      </c>
      <c r="B470" s="215">
        <f t="shared" ca="1" si="106"/>
        <v>205650</v>
      </c>
      <c r="C470" s="215">
        <f t="shared" ca="1" si="107"/>
        <v>9641.6666666666661</v>
      </c>
      <c r="D470" s="9">
        <f t="shared" ca="1" si="108"/>
        <v>10891.666666666666</v>
      </c>
      <c r="E470" s="9">
        <f t="shared" ca="1" si="109"/>
        <v>17166.666666666668</v>
      </c>
      <c r="F470" s="226">
        <f t="shared" ca="1" si="110"/>
        <v>6441.666666666667</v>
      </c>
      <c r="G470" s="9">
        <f t="shared" ca="1" si="111"/>
        <v>8791.6666666666661</v>
      </c>
      <c r="H470" s="227">
        <f t="shared" ca="1" si="112"/>
        <v>26191.666666666668</v>
      </c>
      <c r="I470" s="228">
        <f t="shared" ca="1" si="113"/>
        <v>1691.6666666666667</v>
      </c>
      <c r="J470" s="9">
        <f t="shared" ca="1" si="114"/>
        <v>10800</v>
      </c>
      <c r="K470" s="4">
        <f t="shared" ca="1" si="115"/>
        <v>34566.666666666664</v>
      </c>
      <c r="L470" s="229">
        <f t="shared" ca="1" si="116"/>
        <v>20841.666666666668</v>
      </c>
      <c r="M470" s="9">
        <f t="shared" ca="1" si="117"/>
        <v>32141.666666666668</v>
      </c>
      <c r="N470" s="215">
        <f t="shared" ca="1" si="118"/>
        <v>26008.333333333332</v>
      </c>
      <c r="O470" s="211"/>
      <c r="P470" s="217">
        <f t="shared" ref="P470:P471" ca="1" si="182">C470/$B470</f>
        <v>4.6883864170516244E-2</v>
      </c>
      <c r="Q470" s="216">
        <f t="shared" ref="Q470:Q471" ca="1" si="183">D470/$B470</f>
        <v>5.2962152524515763E-2</v>
      </c>
      <c r="R470" s="217">
        <f t="shared" ref="R470:R471" ca="1" si="184">E470/$B470</f>
        <v>8.3475160061593334E-2</v>
      </c>
      <c r="S470" s="78">
        <f t="shared" ref="S470:S471" ca="1" si="185">F470/$B470</f>
        <v>3.1323445984277498E-2</v>
      </c>
      <c r="T470" s="78">
        <f t="shared" ref="T470:T471" ca="1" si="186">G470/$B470</f>
        <v>4.2750628089796579E-2</v>
      </c>
      <c r="U470" s="78">
        <f t="shared" ref="U470:U471" ca="1" si="187">H470/$B470</f>
        <v>0.12736040197746981</v>
      </c>
      <c r="V470" s="217">
        <f t="shared" ref="V470:V471" ca="1" si="188">I470/$B470</f>
        <v>8.2259502390793424E-3</v>
      </c>
      <c r="W470" s="217">
        <f t="shared" ref="W470:W471" ca="1" si="189">J470/$B470</f>
        <v>5.2516411378555797E-2</v>
      </c>
      <c r="X470" s="216">
        <f t="shared" ref="X470:X471" ca="1" si="190">K470/$B470</f>
        <v>0.16808493394926655</v>
      </c>
      <c r="Y470" s="78">
        <f t="shared" ref="Y470:Y471" ca="1" si="191">L470/$B470</f>
        <v>0.10134532782235189</v>
      </c>
      <c r="Z470" s="217">
        <f t="shared" ref="Z470:Z471" ca="1" si="192">M470/$B470</f>
        <v>0.1562930545425075</v>
      </c>
      <c r="AA470" s="216">
        <f t="shared" ref="AA470:AA471" ca="1" si="193">N470/$B470</f>
        <v>0.12646891968554988</v>
      </c>
    </row>
    <row r="471" spans="1:27" s="140" customFormat="1" ht="14.5" thickBot="1" x14ac:dyDescent="0.35">
      <c r="A471" s="225" t="s">
        <v>48</v>
      </c>
      <c r="B471" s="212">
        <f t="shared" ca="1" si="106"/>
        <v>186375</v>
      </c>
      <c r="C471" s="212">
        <f t="shared" ca="1" si="107"/>
        <v>7650</v>
      </c>
      <c r="D471" s="107">
        <f t="shared" ca="1" si="108"/>
        <v>10362.5</v>
      </c>
      <c r="E471" s="107">
        <f t="shared" ca="1" si="109"/>
        <v>14700</v>
      </c>
      <c r="F471" s="212">
        <f t="shared" ca="1" si="110"/>
        <v>5787.5</v>
      </c>
      <c r="G471" s="107">
        <f t="shared" ca="1" si="111"/>
        <v>8050</v>
      </c>
      <c r="H471" s="212">
        <f t="shared" ca="1" si="112"/>
        <v>22937.5</v>
      </c>
      <c r="I471" s="212">
        <f t="shared" ca="1" si="113"/>
        <v>1500</v>
      </c>
      <c r="J471" s="107">
        <f t="shared" ca="1" si="114"/>
        <v>8687.5</v>
      </c>
      <c r="K471" s="107">
        <f t="shared" ca="1" si="115"/>
        <v>32025</v>
      </c>
      <c r="L471" s="107">
        <f t="shared" ca="1" si="116"/>
        <v>21225</v>
      </c>
      <c r="M471" s="107">
        <f t="shared" ca="1" si="117"/>
        <v>30125</v>
      </c>
      <c r="N471" s="212">
        <f t="shared" ca="1" si="118"/>
        <v>23325</v>
      </c>
      <c r="P471" s="92">
        <f t="shared" ca="1" si="182"/>
        <v>4.1046277665995973E-2</v>
      </c>
      <c r="Q471" s="92">
        <f t="shared" ca="1" si="183"/>
        <v>5.5600268276324617E-2</v>
      </c>
      <c r="R471" s="92">
        <f t="shared" ca="1" si="184"/>
        <v>7.8873239436619724E-2</v>
      </c>
      <c r="S471" s="108">
        <f t="shared" ca="1" si="185"/>
        <v>3.1052984574111334E-2</v>
      </c>
      <c r="T471" s="108">
        <f t="shared" ca="1" si="186"/>
        <v>4.3192488262910798E-2</v>
      </c>
      <c r="U471" s="108">
        <f t="shared" ca="1" si="187"/>
        <v>0.12307176391683435</v>
      </c>
      <c r="V471" s="92">
        <f t="shared" ca="1" si="188"/>
        <v>8.0482897384305842E-3</v>
      </c>
      <c r="W471" s="92">
        <f t="shared" ca="1" si="189"/>
        <v>4.6613011401743794E-2</v>
      </c>
      <c r="X471" s="92">
        <f t="shared" ca="1" si="190"/>
        <v>0.17183098591549295</v>
      </c>
      <c r="Y471" s="108">
        <f t="shared" ca="1" si="191"/>
        <v>0.11388329979879276</v>
      </c>
      <c r="Z471" s="92">
        <f t="shared" ca="1" si="192"/>
        <v>0.16163648558014757</v>
      </c>
      <c r="AA471" s="92">
        <f t="shared" ca="1" si="193"/>
        <v>0.12515090543259558</v>
      </c>
    </row>
    <row r="472" spans="1:27" ht="14.5" thickBot="1" x14ac:dyDescent="0.35">
      <c r="A472" s="221"/>
      <c r="B472" s="219"/>
      <c r="C472" s="219"/>
      <c r="D472" s="219"/>
      <c r="E472" s="219"/>
      <c r="F472" s="219"/>
      <c r="G472" s="219"/>
      <c r="H472" s="219"/>
      <c r="I472" s="219"/>
      <c r="J472" s="219"/>
      <c r="K472" s="219"/>
      <c r="L472" s="219"/>
      <c r="M472" s="220"/>
      <c r="N472" s="219"/>
      <c r="Q472" s="218"/>
      <c r="R472" s="218"/>
      <c r="S472" s="218"/>
      <c r="T472" s="218"/>
      <c r="U472" s="218"/>
      <c r="V472" s="218"/>
      <c r="W472" s="218"/>
      <c r="X472" s="218"/>
      <c r="Y472" s="218"/>
      <c r="Z472" s="218"/>
      <c r="AA472" s="218"/>
    </row>
    <row r="473" spans="1:27" ht="26.5" thickBot="1" x14ac:dyDescent="0.3">
      <c r="A473" s="126"/>
      <c r="B473" s="99" t="s">
        <v>2</v>
      </c>
      <c r="C473" s="100" t="s">
        <v>1</v>
      </c>
      <c r="D473" s="99" t="s">
        <v>3</v>
      </c>
      <c r="E473" s="100" t="s">
        <v>4</v>
      </c>
      <c r="F473" s="99" t="s">
        <v>5</v>
      </c>
      <c r="G473" s="100" t="s">
        <v>6</v>
      </c>
      <c r="H473" s="99" t="s">
        <v>7</v>
      </c>
      <c r="I473" s="100" t="s">
        <v>8</v>
      </c>
      <c r="J473" s="99" t="s">
        <v>9</v>
      </c>
      <c r="K473" s="100" t="s">
        <v>10</v>
      </c>
      <c r="L473" s="99" t="s">
        <v>11</v>
      </c>
      <c r="M473" s="100" t="s">
        <v>12</v>
      </c>
      <c r="N473" s="100" t="s">
        <v>13</v>
      </c>
    </row>
    <row r="474" spans="1:27" ht="14.5" x14ac:dyDescent="0.35">
      <c r="A474" s="127" t="s">
        <v>46</v>
      </c>
      <c r="B474" s="95">
        <f>AVERAGE(B410:B417)</f>
        <v>205237.5</v>
      </c>
      <c r="C474" s="95">
        <f>AVERAGE(C410:C417)</f>
        <v>9662.5</v>
      </c>
      <c r="D474" s="95">
        <f t="shared" ref="D474:N474" si="194">AVERAGE(D410:D417)</f>
        <v>10837.5</v>
      </c>
      <c r="E474" s="95">
        <f t="shared" si="194"/>
        <v>17250</v>
      </c>
      <c r="F474" s="95">
        <f t="shared" si="194"/>
        <v>6387.5</v>
      </c>
      <c r="G474" s="95">
        <f t="shared" si="194"/>
        <v>8762.5</v>
      </c>
      <c r="H474" s="95">
        <f t="shared" si="194"/>
        <v>26112.5</v>
      </c>
      <c r="I474" s="95">
        <f t="shared" si="194"/>
        <v>1687.5</v>
      </c>
      <c r="J474" s="95">
        <f t="shared" si="194"/>
        <v>10800</v>
      </c>
      <c r="K474" s="95">
        <f t="shared" si="194"/>
        <v>34162.5</v>
      </c>
      <c r="L474" s="95">
        <f t="shared" si="194"/>
        <v>21037.5</v>
      </c>
      <c r="M474" s="95">
        <f t="shared" si="194"/>
        <v>31987.5</v>
      </c>
      <c r="N474" s="95">
        <f t="shared" si="194"/>
        <v>25837.5</v>
      </c>
      <c r="O474" s="74"/>
      <c r="P474" s="101"/>
      <c r="Q474"/>
      <c r="R474"/>
      <c r="S474" s="101"/>
      <c r="T474" s="101"/>
      <c r="U474" s="74"/>
      <c r="V474" s="74"/>
      <c r="W474" s="74"/>
      <c r="X474" s="74"/>
      <c r="Y474" s="74"/>
      <c r="Z474" s="74"/>
      <c r="AA474" s="74"/>
    </row>
    <row r="475" spans="1:27" ht="14.5" x14ac:dyDescent="0.35">
      <c r="A475" s="128" t="s">
        <v>48</v>
      </c>
      <c r="B475" s="77">
        <f>AVERAGE(B422:B433)</f>
        <v>186375</v>
      </c>
      <c r="C475" s="207">
        <f>AVERAGE(C422:C433)</f>
        <v>7650</v>
      </c>
      <c r="D475" s="77">
        <f t="shared" ref="D475:N475" si="195">AVERAGE(D422:D433)</f>
        <v>10362.5</v>
      </c>
      <c r="E475" s="207">
        <f t="shared" si="195"/>
        <v>14700</v>
      </c>
      <c r="F475" s="77">
        <f t="shared" si="195"/>
        <v>5787.5</v>
      </c>
      <c r="G475" s="207">
        <f t="shared" si="195"/>
        <v>8050</v>
      </c>
      <c r="H475" s="77">
        <f t="shared" si="195"/>
        <v>22937.5</v>
      </c>
      <c r="I475" s="207">
        <f t="shared" si="195"/>
        <v>1500</v>
      </c>
      <c r="J475" s="77">
        <f t="shared" si="195"/>
        <v>8687.5</v>
      </c>
      <c r="K475" s="207">
        <f t="shared" si="195"/>
        <v>32025</v>
      </c>
      <c r="L475" s="77">
        <f t="shared" si="195"/>
        <v>21225</v>
      </c>
      <c r="M475" s="207">
        <f t="shared" si="195"/>
        <v>30125</v>
      </c>
      <c r="N475" s="77">
        <f t="shared" si="195"/>
        <v>23325</v>
      </c>
      <c r="Q475"/>
      <c r="R475"/>
    </row>
    <row r="476" spans="1:27" ht="28.5" thickBot="1" x14ac:dyDescent="0.4">
      <c r="A476" s="129" t="s">
        <v>33</v>
      </c>
      <c r="B476" s="102">
        <f t="shared" ref="B476:N476" si="196">(B475-B474)/B474</f>
        <v>-9.1905718984103782E-2</v>
      </c>
      <c r="C476" s="102">
        <f t="shared" si="196"/>
        <v>-0.20827943078913325</v>
      </c>
      <c r="D476" s="103">
        <f t="shared" si="196"/>
        <v>-4.3829296424452137E-2</v>
      </c>
      <c r="E476" s="102">
        <f t="shared" si="196"/>
        <v>-0.14782608695652175</v>
      </c>
      <c r="F476" s="103">
        <f t="shared" si="196"/>
        <v>-9.393346379647749E-2</v>
      </c>
      <c r="G476" s="102">
        <f t="shared" si="196"/>
        <v>-8.1312410841654775E-2</v>
      </c>
      <c r="H476" s="103">
        <f t="shared" si="196"/>
        <v>-0.12158927716610819</v>
      </c>
      <c r="I476" s="102">
        <f t="shared" si="196"/>
        <v>-0.1111111111111111</v>
      </c>
      <c r="J476" s="103">
        <f t="shared" si="196"/>
        <v>-0.19560185185185186</v>
      </c>
      <c r="K476" s="102">
        <f t="shared" si="196"/>
        <v>-6.2568605927552146E-2</v>
      </c>
      <c r="L476" s="103">
        <f t="shared" si="196"/>
        <v>8.9126559714795012E-3</v>
      </c>
      <c r="M476" s="102">
        <f t="shared" si="196"/>
        <v>-5.822586948026573E-2</v>
      </c>
      <c r="N476" s="102">
        <f t="shared" si="196"/>
        <v>-9.7242380261248179E-2</v>
      </c>
      <c r="Q476"/>
      <c r="R476"/>
    </row>
    <row r="477" spans="1:27" ht="15" thickBot="1" x14ac:dyDescent="0.4">
      <c r="J477" s="69"/>
      <c r="K477" s="69"/>
      <c r="L477" s="69"/>
      <c r="Q477"/>
      <c r="R477"/>
    </row>
    <row r="478" spans="1:27" ht="26.5" thickBot="1" x14ac:dyDescent="0.4">
      <c r="A478" s="130"/>
      <c r="B478" s="100" t="s">
        <v>2</v>
      </c>
      <c r="C478" s="104" t="s">
        <v>1</v>
      </c>
      <c r="D478" s="100" t="s">
        <v>3</v>
      </c>
      <c r="E478" s="99" t="s">
        <v>4</v>
      </c>
      <c r="F478" s="100" t="s">
        <v>5</v>
      </c>
      <c r="G478" s="99" t="s">
        <v>6</v>
      </c>
      <c r="H478" s="100" t="s">
        <v>7</v>
      </c>
      <c r="I478" s="99" t="s">
        <v>8</v>
      </c>
      <c r="J478" s="100" t="s">
        <v>9</v>
      </c>
      <c r="K478" s="99" t="s">
        <v>10</v>
      </c>
      <c r="L478" s="100" t="s">
        <v>11</v>
      </c>
      <c r="M478" s="99" t="s">
        <v>12</v>
      </c>
      <c r="N478" s="100" t="s">
        <v>13</v>
      </c>
      <c r="Q478"/>
      <c r="R478"/>
    </row>
    <row r="479" spans="1:27" ht="28" x14ac:dyDescent="0.35">
      <c r="A479" s="131" t="s">
        <v>45</v>
      </c>
      <c r="B479" s="95">
        <f>B417</f>
        <v>205100</v>
      </c>
      <c r="C479" s="95">
        <f>C417</f>
        <v>9600</v>
      </c>
      <c r="D479" s="95">
        <f t="shared" ref="D479:N479" si="197">D417</f>
        <v>11100</v>
      </c>
      <c r="E479" s="95">
        <f t="shared" si="197"/>
        <v>16900</v>
      </c>
      <c r="F479" s="95">
        <f t="shared" si="197"/>
        <v>6300</v>
      </c>
      <c r="G479" s="95">
        <f t="shared" si="197"/>
        <v>8800</v>
      </c>
      <c r="H479" s="95">
        <f t="shared" si="197"/>
        <v>26000</v>
      </c>
      <c r="I479" s="95">
        <f t="shared" si="197"/>
        <v>1700</v>
      </c>
      <c r="J479" s="95">
        <f t="shared" si="197"/>
        <v>10900</v>
      </c>
      <c r="K479" s="95">
        <f t="shared" si="197"/>
        <v>35100</v>
      </c>
      <c r="L479" s="95">
        <f t="shared" si="197"/>
        <v>20900</v>
      </c>
      <c r="M479" s="95">
        <f t="shared" si="197"/>
        <v>32200</v>
      </c>
      <c r="N479" s="95">
        <f t="shared" si="197"/>
        <v>25600</v>
      </c>
      <c r="Q479"/>
      <c r="R479"/>
    </row>
    <row r="480" spans="1:27" ht="28" x14ac:dyDescent="0.35">
      <c r="A480" s="132" t="s">
        <v>47</v>
      </c>
      <c r="B480" s="77">
        <f>B429</f>
        <v>186100</v>
      </c>
      <c r="C480" s="77">
        <f>C429</f>
        <v>7600</v>
      </c>
      <c r="D480" s="77">
        <f t="shared" ref="D480:N480" si="198">D429</f>
        <v>10300</v>
      </c>
      <c r="E480" s="77">
        <f t="shared" si="198"/>
        <v>14800</v>
      </c>
      <c r="F480" s="77">
        <f t="shared" si="198"/>
        <v>5700</v>
      </c>
      <c r="G480" s="77">
        <f t="shared" si="198"/>
        <v>8000</v>
      </c>
      <c r="H480" s="77">
        <f t="shared" si="198"/>
        <v>22800</v>
      </c>
      <c r="I480" s="77">
        <f t="shared" si="198"/>
        <v>1500</v>
      </c>
      <c r="J480" s="77">
        <f t="shared" si="198"/>
        <v>8700</v>
      </c>
      <c r="K480" s="77">
        <f t="shared" si="198"/>
        <v>32400</v>
      </c>
      <c r="L480" s="77">
        <f t="shared" si="198"/>
        <v>21300</v>
      </c>
      <c r="M480" s="77">
        <f t="shared" si="198"/>
        <v>30300</v>
      </c>
      <c r="N480" s="77">
        <f t="shared" si="198"/>
        <v>22700</v>
      </c>
      <c r="Q480"/>
      <c r="R480"/>
    </row>
    <row r="481" spans="1:18" ht="14.5" x14ac:dyDescent="0.35">
      <c r="A481" s="133" t="s">
        <v>34</v>
      </c>
      <c r="B481" s="105">
        <f>B480-B479</f>
        <v>-19000</v>
      </c>
      <c r="C481" s="106">
        <f t="shared" ref="C481:M481" si="199">C480-C479</f>
        <v>-2000</v>
      </c>
      <c r="D481" s="105">
        <f t="shared" si="199"/>
        <v>-800</v>
      </c>
      <c r="E481" s="106">
        <f t="shared" si="199"/>
        <v>-2100</v>
      </c>
      <c r="F481" s="105">
        <f t="shared" si="199"/>
        <v>-600</v>
      </c>
      <c r="G481" s="106">
        <f>G480-G479</f>
        <v>-800</v>
      </c>
      <c r="H481" s="105">
        <f t="shared" si="199"/>
        <v>-3200</v>
      </c>
      <c r="I481" s="106">
        <f t="shared" si="199"/>
        <v>-200</v>
      </c>
      <c r="J481" s="105">
        <f>J480-J479</f>
        <v>-2200</v>
      </c>
      <c r="K481" s="106">
        <f t="shared" si="199"/>
        <v>-2700</v>
      </c>
      <c r="L481" s="105">
        <f t="shared" si="199"/>
        <v>400</v>
      </c>
      <c r="M481" s="106">
        <f t="shared" si="199"/>
        <v>-1900</v>
      </c>
      <c r="N481" s="105">
        <f>N480-N479</f>
        <v>-2900</v>
      </c>
      <c r="Q481"/>
      <c r="R481"/>
    </row>
    <row r="482" spans="1:18" ht="28.5" thickBot="1" x14ac:dyDescent="0.3">
      <c r="A482" s="129" t="s">
        <v>33</v>
      </c>
      <c r="B482" s="102">
        <f>(B480-B479)/B479</f>
        <v>-9.2637737688932228E-2</v>
      </c>
      <c r="C482" s="103">
        <f t="shared" ref="C482:N482" si="200">(C480-C479)/C479</f>
        <v>-0.20833333333333334</v>
      </c>
      <c r="D482" s="102">
        <f t="shared" si="200"/>
        <v>-7.2072072072072071E-2</v>
      </c>
      <c r="E482" s="103">
        <f t="shared" si="200"/>
        <v>-0.1242603550295858</v>
      </c>
      <c r="F482" s="102">
        <f t="shared" si="200"/>
        <v>-9.5238095238095233E-2</v>
      </c>
      <c r="G482" s="103">
        <f t="shared" si="200"/>
        <v>-9.0909090909090912E-2</v>
      </c>
      <c r="H482" s="102">
        <f t="shared" si="200"/>
        <v>-0.12307692307692308</v>
      </c>
      <c r="I482" s="103">
        <f t="shared" si="200"/>
        <v>-0.11764705882352941</v>
      </c>
      <c r="J482" s="102">
        <f>(J480-J479)/J479</f>
        <v>-0.20183486238532111</v>
      </c>
      <c r="K482" s="103">
        <f t="shared" si="200"/>
        <v>-7.6923076923076927E-2</v>
      </c>
      <c r="L482" s="102">
        <f t="shared" si="200"/>
        <v>1.9138755980861243E-2</v>
      </c>
      <c r="M482" s="103">
        <f t="shared" si="200"/>
        <v>-5.9006211180124224E-2</v>
      </c>
      <c r="N482" s="102">
        <f t="shared" si="200"/>
        <v>-0.11328125</v>
      </c>
    </row>
  </sheetData>
  <mergeCells count="386">
    <mergeCell ref="P179:Q179"/>
    <mergeCell ref="P180:Q180"/>
    <mergeCell ref="P173:Q173"/>
    <mergeCell ref="P174:Q174"/>
    <mergeCell ref="P175:Q175"/>
    <mergeCell ref="P176:Q176"/>
    <mergeCell ref="P177:Q177"/>
    <mergeCell ref="P178:Q178"/>
    <mergeCell ref="P167:Q167"/>
    <mergeCell ref="P168:Q168"/>
    <mergeCell ref="P169:Q169"/>
    <mergeCell ref="P170:Q170"/>
    <mergeCell ref="P171:Q171"/>
    <mergeCell ref="P172:Q172"/>
    <mergeCell ref="P161:Q161"/>
    <mergeCell ref="P162:Q162"/>
    <mergeCell ref="P163:Q163"/>
    <mergeCell ref="P164:Q164"/>
    <mergeCell ref="P165:Q165"/>
    <mergeCell ref="P166:Q166"/>
    <mergeCell ref="P155:Q155"/>
    <mergeCell ref="P156:Q156"/>
    <mergeCell ref="P157:Q157"/>
    <mergeCell ref="P158:Q158"/>
    <mergeCell ref="P159:Q159"/>
    <mergeCell ref="P160:Q160"/>
    <mergeCell ref="P149:Q149"/>
    <mergeCell ref="P150:Q150"/>
    <mergeCell ref="P151:Q151"/>
    <mergeCell ref="P152:Q152"/>
    <mergeCell ref="P153:Q153"/>
    <mergeCell ref="P154:Q154"/>
    <mergeCell ref="P143:Q143"/>
    <mergeCell ref="P144:Q144"/>
    <mergeCell ref="P145:Q145"/>
    <mergeCell ref="P146:Q146"/>
    <mergeCell ref="P147:Q147"/>
    <mergeCell ref="P148:Q148"/>
    <mergeCell ref="P137:Q137"/>
    <mergeCell ref="P138:Q138"/>
    <mergeCell ref="P139:Q139"/>
    <mergeCell ref="P140:Q140"/>
    <mergeCell ref="P141:Q141"/>
    <mergeCell ref="P142:Q142"/>
    <mergeCell ref="P131:Q131"/>
    <mergeCell ref="P132:Q132"/>
    <mergeCell ref="P133:Q133"/>
    <mergeCell ref="P134:Q134"/>
    <mergeCell ref="P135:Q135"/>
    <mergeCell ref="P136:Q136"/>
    <mergeCell ref="P125:Q125"/>
    <mergeCell ref="P126:Q126"/>
    <mergeCell ref="P127:Q127"/>
    <mergeCell ref="P128:Q128"/>
    <mergeCell ref="P129:Q129"/>
    <mergeCell ref="P130:Q130"/>
    <mergeCell ref="P119:Q119"/>
    <mergeCell ref="P120:Q120"/>
    <mergeCell ref="P121:Q121"/>
    <mergeCell ref="P122:Q122"/>
    <mergeCell ref="P123:Q123"/>
    <mergeCell ref="P124:Q124"/>
    <mergeCell ref="P113:Q113"/>
    <mergeCell ref="P114:Q114"/>
    <mergeCell ref="P115:Q115"/>
    <mergeCell ref="P116:Q116"/>
    <mergeCell ref="P117:Q117"/>
    <mergeCell ref="P118:Q118"/>
    <mergeCell ref="P107:Q107"/>
    <mergeCell ref="P108:Q108"/>
    <mergeCell ref="P109:Q109"/>
    <mergeCell ref="P110:Q110"/>
    <mergeCell ref="P111:Q111"/>
    <mergeCell ref="P112:Q112"/>
    <mergeCell ref="P101:Q101"/>
    <mergeCell ref="P102:Q102"/>
    <mergeCell ref="P103:Q103"/>
    <mergeCell ref="P104:Q104"/>
    <mergeCell ref="P105:Q105"/>
    <mergeCell ref="P106:Q106"/>
    <mergeCell ref="P95:Q95"/>
    <mergeCell ref="P96:Q96"/>
    <mergeCell ref="P97:Q97"/>
    <mergeCell ref="P98:Q98"/>
    <mergeCell ref="P99:Q99"/>
    <mergeCell ref="P100:Q100"/>
    <mergeCell ref="P89:Q89"/>
    <mergeCell ref="P90:Q90"/>
    <mergeCell ref="P91:Q91"/>
    <mergeCell ref="P92:Q92"/>
    <mergeCell ref="P93:Q93"/>
    <mergeCell ref="P94:Q94"/>
    <mergeCell ref="P83:Q83"/>
    <mergeCell ref="P84:Q84"/>
    <mergeCell ref="P85:Q85"/>
    <mergeCell ref="P86:Q86"/>
    <mergeCell ref="P87:Q87"/>
    <mergeCell ref="P88:Q88"/>
    <mergeCell ref="P77:Q77"/>
    <mergeCell ref="P78:Q78"/>
    <mergeCell ref="P79:Q79"/>
    <mergeCell ref="P80:Q80"/>
    <mergeCell ref="P81:Q81"/>
    <mergeCell ref="P82:Q82"/>
    <mergeCell ref="P71:Q71"/>
    <mergeCell ref="P72:Q72"/>
    <mergeCell ref="P73:Q73"/>
    <mergeCell ref="P74:Q74"/>
    <mergeCell ref="P75:Q75"/>
    <mergeCell ref="P76:Q76"/>
    <mergeCell ref="P65:Q65"/>
    <mergeCell ref="P66:Q66"/>
    <mergeCell ref="P67:Q67"/>
    <mergeCell ref="P68:Q68"/>
    <mergeCell ref="P69:Q69"/>
    <mergeCell ref="P70:Q70"/>
    <mergeCell ref="P59:Q59"/>
    <mergeCell ref="P60:Q60"/>
    <mergeCell ref="P61:Q61"/>
    <mergeCell ref="P62:Q62"/>
    <mergeCell ref="P63:Q63"/>
    <mergeCell ref="P64:Q64"/>
    <mergeCell ref="P53:Q53"/>
    <mergeCell ref="P54:Q54"/>
    <mergeCell ref="P55:Q55"/>
    <mergeCell ref="P56:Q56"/>
    <mergeCell ref="P57:Q57"/>
    <mergeCell ref="P58:Q58"/>
    <mergeCell ref="P47:Q47"/>
    <mergeCell ref="P48:Q48"/>
    <mergeCell ref="P49:Q49"/>
    <mergeCell ref="P50:Q50"/>
    <mergeCell ref="P51:Q51"/>
    <mergeCell ref="P52:Q52"/>
    <mergeCell ref="P41:Q41"/>
    <mergeCell ref="P42:Q42"/>
    <mergeCell ref="P43:Q43"/>
    <mergeCell ref="P44:Q44"/>
    <mergeCell ref="P45:Q45"/>
    <mergeCell ref="P46:Q46"/>
    <mergeCell ref="P35:Q35"/>
    <mergeCell ref="P36:Q36"/>
    <mergeCell ref="P37:Q37"/>
    <mergeCell ref="P38:Q38"/>
    <mergeCell ref="P39:Q39"/>
    <mergeCell ref="P40:Q40"/>
    <mergeCell ref="P29:Q29"/>
    <mergeCell ref="P30:Q30"/>
    <mergeCell ref="P31:Q31"/>
    <mergeCell ref="P32:Q32"/>
    <mergeCell ref="P33:Q33"/>
    <mergeCell ref="P34:Q34"/>
    <mergeCell ref="P23:Q23"/>
    <mergeCell ref="P24:Q24"/>
    <mergeCell ref="P25:Q25"/>
    <mergeCell ref="P26:Q26"/>
    <mergeCell ref="P27:Q27"/>
    <mergeCell ref="P28:Q28"/>
    <mergeCell ref="P2:Q2"/>
    <mergeCell ref="P3:Q3"/>
    <mergeCell ref="P4:Q4"/>
    <mergeCell ref="P5:Q5"/>
    <mergeCell ref="P6:Q6"/>
    <mergeCell ref="P7:Q7"/>
    <mergeCell ref="P445:Q445"/>
    <mergeCell ref="P446:Q446"/>
    <mergeCell ref="P447:Q447"/>
    <mergeCell ref="P8:Q8"/>
    <mergeCell ref="P9:Q9"/>
    <mergeCell ref="P10:Q10"/>
    <mergeCell ref="P17:Q17"/>
    <mergeCell ref="P18:Q18"/>
    <mergeCell ref="P19:Q19"/>
    <mergeCell ref="P20:Q20"/>
    <mergeCell ref="P21:Q21"/>
    <mergeCell ref="P22:Q22"/>
    <mergeCell ref="P11:Q11"/>
    <mergeCell ref="P12:Q12"/>
    <mergeCell ref="P13:Q13"/>
    <mergeCell ref="P14:Q14"/>
    <mergeCell ref="P15:Q15"/>
    <mergeCell ref="P16:Q16"/>
    <mergeCell ref="P448:Q448"/>
    <mergeCell ref="P449:Q449"/>
    <mergeCell ref="P450:Q450"/>
    <mergeCell ref="P440:Q440"/>
    <mergeCell ref="P441:Q441"/>
    <mergeCell ref="P442:Q442"/>
    <mergeCell ref="P443:Q443"/>
    <mergeCell ref="P444:Q444"/>
    <mergeCell ref="P181:Q181"/>
    <mergeCell ref="C445:D445"/>
    <mergeCell ref="C446:D446"/>
    <mergeCell ref="C447:D447"/>
    <mergeCell ref="C448:D448"/>
    <mergeCell ref="C449:D449"/>
    <mergeCell ref="C450:D450"/>
    <mergeCell ref="C439:D439"/>
    <mergeCell ref="C440:D440"/>
    <mergeCell ref="C441:D441"/>
    <mergeCell ref="C442:D442"/>
    <mergeCell ref="C443:D443"/>
    <mergeCell ref="C444:D444"/>
    <mergeCell ref="C179:D179"/>
    <mergeCell ref="C180:D180"/>
    <mergeCell ref="C181:D181"/>
    <mergeCell ref="C436:D436"/>
    <mergeCell ref="C437:D437"/>
    <mergeCell ref="C438:D438"/>
    <mergeCell ref="C173:D173"/>
    <mergeCell ref="C174:D174"/>
    <mergeCell ref="C175:D175"/>
    <mergeCell ref="C176:D176"/>
    <mergeCell ref="C177:D177"/>
    <mergeCell ref="C178:D178"/>
    <mergeCell ref="C167:D167"/>
    <mergeCell ref="C168:D168"/>
    <mergeCell ref="C169:D169"/>
    <mergeCell ref="C170:D170"/>
    <mergeCell ref="C171:D171"/>
    <mergeCell ref="C172:D172"/>
    <mergeCell ref="C161:D161"/>
    <mergeCell ref="C162:D162"/>
    <mergeCell ref="C163:D163"/>
    <mergeCell ref="C164:D164"/>
    <mergeCell ref="C165:D165"/>
    <mergeCell ref="C166:D166"/>
    <mergeCell ref="C155:D155"/>
    <mergeCell ref="C156:D156"/>
    <mergeCell ref="C157:D157"/>
    <mergeCell ref="C158:D158"/>
    <mergeCell ref="C159:D159"/>
    <mergeCell ref="C160:D160"/>
    <mergeCell ref="C149:D149"/>
    <mergeCell ref="C150:D150"/>
    <mergeCell ref="C151:D151"/>
    <mergeCell ref="C152:D152"/>
    <mergeCell ref="C153:D153"/>
    <mergeCell ref="C154:D154"/>
    <mergeCell ref="C143:D143"/>
    <mergeCell ref="C144:D144"/>
    <mergeCell ref="C145:D145"/>
    <mergeCell ref="C146:D146"/>
    <mergeCell ref="C147:D147"/>
    <mergeCell ref="C148:D148"/>
    <mergeCell ref="C137:D137"/>
    <mergeCell ref="C138:D138"/>
    <mergeCell ref="C139:D139"/>
    <mergeCell ref="C140:D140"/>
    <mergeCell ref="C141:D141"/>
    <mergeCell ref="C142:D142"/>
    <mergeCell ref="C131:D131"/>
    <mergeCell ref="C132:D132"/>
    <mergeCell ref="C133:D133"/>
    <mergeCell ref="C134:D134"/>
    <mergeCell ref="C135:D135"/>
    <mergeCell ref="C136:D136"/>
    <mergeCell ref="C125:D125"/>
    <mergeCell ref="C126:D126"/>
    <mergeCell ref="C127:D127"/>
    <mergeCell ref="C128:D128"/>
    <mergeCell ref="C129:D129"/>
    <mergeCell ref="C130:D130"/>
    <mergeCell ref="C119:D119"/>
    <mergeCell ref="C120:D120"/>
    <mergeCell ref="C121:D121"/>
    <mergeCell ref="C122:D122"/>
    <mergeCell ref="C123:D123"/>
    <mergeCell ref="C124:D124"/>
    <mergeCell ref="C113:D113"/>
    <mergeCell ref="C114:D114"/>
    <mergeCell ref="C115:D115"/>
    <mergeCell ref="C116:D116"/>
    <mergeCell ref="C117:D117"/>
    <mergeCell ref="C118:D118"/>
    <mergeCell ref="C107:D107"/>
    <mergeCell ref="C108:D108"/>
    <mergeCell ref="C109:D109"/>
    <mergeCell ref="C110:D110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83:D83"/>
    <mergeCell ref="C84:D84"/>
    <mergeCell ref="C85:D85"/>
    <mergeCell ref="C86:D86"/>
    <mergeCell ref="C87:D87"/>
    <mergeCell ref="C88:D88"/>
    <mergeCell ref="C77:D77"/>
    <mergeCell ref="C78:D78"/>
    <mergeCell ref="C79:D79"/>
    <mergeCell ref="C80:D80"/>
    <mergeCell ref="C81:D81"/>
    <mergeCell ref="C82:D82"/>
    <mergeCell ref="C71:D71"/>
    <mergeCell ref="C72:D72"/>
    <mergeCell ref="C73:D73"/>
    <mergeCell ref="C74:D74"/>
    <mergeCell ref="C75:D75"/>
    <mergeCell ref="C76:D76"/>
    <mergeCell ref="C65:D65"/>
    <mergeCell ref="C66:D66"/>
    <mergeCell ref="C67:D67"/>
    <mergeCell ref="C68:D68"/>
    <mergeCell ref="C69:D69"/>
    <mergeCell ref="C70:D70"/>
    <mergeCell ref="C59:D59"/>
    <mergeCell ref="C60:D60"/>
    <mergeCell ref="C61:D61"/>
    <mergeCell ref="C62:D62"/>
    <mergeCell ref="C63:D63"/>
    <mergeCell ref="C64:D64"/>
    <mergeCell ref="C53:D53"/>
    <mergeCell ref="C54:D54"/>
    <mergeCell ref="C55:D55"/>
    <mergeCell ref="C56:D56"/>
    <mergeCell ref="C57:D57"/>
    <mergeCell ref="C58:D58"/>
    <mergeCell ref="C47:D47"/>
    <mergeCell ref="C48:D48"/>
    <mergeCell ref="C49:D49"/>
    <mergeCell ref="C50:D50"/>
    <mergeCell ref="C51:D51"/>
    <mergeCell ref="C52:D52"/>
    <mergeCell ref="C41:D41"/>
    <mergeCell ref="C42:D42"/>
    <mergeCell ref="C43:D43"/>
    <mergeCell ref="C44:D44"/>
    <mergeCell ref="C45:D45"/>
    <mergeCell ref="C46:D46"/>
    <mergeCell ref="C35:D35"/>
    <mergeCell ref="C36:D36"/>
    <mergeCell ref="C37:D37"/>
    <mergeCell ref="C38:D38"/>
    <mergeCell ref="C39:D39"/>
    <mergeCell ref="C40:D40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11:D11"/>
    <mergeCell ref="C12:D12"/>
    <mergeCell ref="C13:D13"/>
    <mergeCell ref="C14:D14"/>
    <mergeCell ref="C15:D15"/>
    <mergeCell ref="C16:D16"/>
    <mergeCell ref="C2:D2"/>
    <mergeCell ref="C3:D3"/>
    <mergeCell ref="C4:D4"/>
    <mergeCell ref="C5:D5"/>
    <mergeCell ref="C6:D6"/>
    <mergeCell ref="C7:D7"/>
    <mergeCell ref="C8:D8"/>
    <mergeCell ref="C9:D9"/>
    <mergeCell ref="C10:D10"/>
  </mergeCells>
  <phoneticPr fontId="21" type="noConversion"/>
  <pageMargins left="0.7" right="0.7" top="0.75" bottom="0.75" header="0.3" footer="0.3"/>
  <pageSetup orientation="portrait" r:id="rId1"/>
  <ignoredErrors>
    <ignoredError sqref="E436:N436 C476:N476" formulaRange="1"/>
    <ignoredError sqref="Q437:Q43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482"/>
  <sheetViews>
    <sheetView zoomScale="90" zoomScaleNormal="90" workbookViewId="0">
      <pane ySplit="1" topLeftCell="A409" activePane="bottomLeft" state="frozen"/>
      <selection pane="bottomLeft" activeCell="O488" sqref="O488"/>
    </sheetView>
  </sheetViews>
  <sheetFormatPr defaultColWidth="9.1796875" defaultRowHeight="14" x14ac:dyDescent="0.3"/>
  <cols>
    <col min="1" max="1" width="13.453125" style="123" customWidth="1"/>
    <col min="2" max="2" width="20.453125" style="138" customWidth="1"/>
    <col min="3" max="5" width="16.54296875" style="138" customWidth="1"/>
    <col min="6" max="6" width="20.453125" style="138" customWidth="1"/>
    <col min="7" max="7" width="16.54296875" style="138" customWidth="1"/>
    <col min="8" max="9" width="16.453125" style="140" customWidth="1"/>
    <col min="10" max="10" width="23.453125" style="140" customWidth="1"/>
    <col min="11" max="11" width="16.453125" style="140" customWidth="1"/>
    <col min="12" max="12" width="19.54296875" style="140" bestFit="1" customWidth="1"/>
    <col min="13" max="14" width="16.453125" style="140" customWidth="1"/>
    <col min="15" max="15" width="9.81640625" style="140" bestFit="1" customWidth="1"/>
    <col min="16" max="16" width="16" style="149" customWidth="1"/>
    <col min="17" max="17" width="18.453125" style="149" customWidth="1"/>
    <col min="18" max="18" width="16.81640625" style="149" customWidth="1"/>
    <col min="19" max="19" width="20.453125" style="149" customWidth="1"/>
    <col min="20" max="20" width="13.81640625" style="149" customWidth="1"/>
    <col min="21" max="21" width="13.453125" style="140" customWidth="1"/>
    <col min="22" max="22" width="15.54296875" style="140" customWidth="1"/>
    <col min="23" max="23" width="23" style="140" customWidth="1"/>
    <col min="24" max="24" width="12.453125" style="140" customWidth="1"/>
    <col min="25" max="25" width="20.1796875" style="140" customWidth="1"/>
    <col min="26" max="26" width="16" style="140" customWidth="1"/>
    <col min="27" max="27" width="16.81640625" style="140" customWidth="1"/>
    <col min="28" max="16384" width="9.1796875" style="140"/>
  </cols>
  <sheetData>
    <row r="1" spans="1:27" s="113" customFormat="1" ht="35.25" customHeight="1" x14ac:dyDescent="0.3">
      <c r="A1" s="109" t="s">
        <v>0</v>
      </c>
      <c r="B1" s="110" t="s">
        <v>2</v>
      </c>
      <c r="C1" s="111" t="s">
        <v>1</v>
      </c>
      <c r="D1" s="112" t="s">
        <v>3</v>
      </c>
      <c r="E1" s="112" t="s">
        <v>4</v>
      </c>
      <c r="F1" s="112" t="s">
        <v>5</v>
      </c>
      <c r="G1" s="112" t="s">
        <v>6</v>
      </c>
      <c r="H1" s="112" t="s">
        <v>7</v>
      </c>
      <c r="I1" s="112" t="s">
        <v>8</v>
      </c>
      <c r="J1" s="112" t="s">
        <v>9</v>
      </c>
      <c r="K1" s="112" t="s">
        <v>10</v>
      </c>
      <c r="L1" s="112" t="s">
        <v>11</v>
      </c>
      <c r="M1" s="112" t="s">
        <v>12</v>
      </c>
      <c r="N1" s="110" t="s">
        <v>13</v>
      </c>
      <c r="P1" s="114" t="s">
        <v>1</v>
      </c>
      <c r="Q1" s="115" t="s">
        <v>3</v>
      </c>
      <c r="R1" s="115" t="s">
        <v>4</v>
      </c>
      <c r="S1" s="115" t="s">
        <v>5</v>
      </c>
      <c r="T1" s="115" t="s">
        <v>6</v>
      </c>
      <c r="U1" s="115" t="s">
        <v>7</v>
      </c>
      <c r="V1" s="115" t="s">
        <v>8</v>
      </c>
      <c r="W1" s="115" t="s">
        <v>9</v>
      </c>
      <c r="X1" s="115" t="s">
        <v>10</v>
      </c>
      <c r="Y1" s="115" t="s">
        <v>11</v>
      </c>
      <c r="Z1" s="115" t="s">
        <v>12</v>
      </c>
      <c r="AA1" s="114" t="s">
        <v>13</v>
      </c>
    </row>
    <row r="2" spans="1:27" x14ac:dyDescent="0.3">
      <c r="A2" s="116">
        <v>32874</v>
      </c>
      <c r="B2" s="134">
        <f>SUM(C2:N2)</f>
        <v>1541400</v>
      </c>
      <c r="C2" s="135">
        <v>54600</v>
      </c>
      <c r="D2" s="136">
        <v>89900</v>
      </c>
      <c r="E2" s="136">
        <v>169900</v>
      </c>
      <c r="F2" s="136">
        <v>82300</v>
      </c>
      <c r="G2" s="136">
        <v>69200</v>
      </c>
      <c r="H2" s="136">
        <v>199000</v>
      </c>
      <c r="I2" s="136">
        <v>26600</v>
      </c>
      <c r="J2" s="136">
        <v>85400</v>
      </c>
      <c r="K2" s="136">
        <v>131700</v>
      </c>
      <c r="L2" s="136">
        <v>121300</v>
      </c>
      <c r="M2" s="136">
        <v>193599.99999999997</v>
      </c>
      <c r="N2" s="137">
        <v>317900</v>
      </c>
      <c r="O2" s="138"/>
      <c r="P2" s="139">
        <f>C2/$B2</f>
        <v>3.5422343324250684E-2</v>
      </c>
      <c r="Q2" s="139">
        <f t="shared" ref="Q2:Q41" si="0">D2/$B2</f>
        <v>5.8323601920332167E-2</v>
      </c>
      <c r="R2" s="139">
        <f t="shared" ref="R2:R41" si="1">E2/$B2</f>
        <v>0.1102244712598936</v>
      </c>
      <c r="S2" s="139">
        <f t="shared" ref="S2:AA5" si="2">F2/$B2</f>
        <v>5.3393019333073832E-2</v>
      </c>
      <c r="T2" s="139">
        <f t="shared" si="2"/>
        <v>4.4894251978720642E-2</v>
      </c>
      <c r="U2" s="139">
        <f t="shared" si="2"/>
        <v>0.12910341248215906</v>
      </c>
      <c r="V2" s="139">
        <f t="shared" si="2"/>
        <v>1.725703905540418E-2</v>
      </c>
      <c r="W2" s="139">
        <f t="shared" si="2"/>
        <v>5.5404178019981834E-2</v>
      </c>
      <c r="X2" s="139">
        <f t="shared" si="2"/>
        <v>8.5441806150253014E-2</v>
      </c>
      <c r="Y2" s="139">
        <f t="shared" si="2"/>
        <v>7.8694693136110036E-2</v>
      </c>
      <c r="Z2" s="139">
        <f t="shared" si="2"/>
        <v>0.12560010380173867</v>
      </c>
      <c r="AA2" s="139">
        <f t="shared" si="2"/>
        <v>0.20624107953808227</v>
      </c>
    </row>
    <row r="3" spans="1:27" x14ac:dyDescent="0.3">
      <c r="A3" s="116">
        <v>32905</v>
      </c>
      <c r="B3" s="134">
        <f t="shared" ref="B3:B66" si="3">SUM(C3:N3)</f>
        <v>1552200</v>
      </c>
      <c r="C3" s="135">
        <v>54800</v>
      </c>
      <c r="D3" s="136">
        <v>90800</v>
      </c>
      <c r="E3" s="136">
        <v>171100</v>
      </c>
      <c r="F3" s="136">
        <v>82800</v>
      </c>
      <c r="G3" s="136">
        <v>69500</v>
      </c>
      <c r="H3" s="136">
        <v>196700</v>
      </c>
      <c r="I3" s="136">
        <v>26600</v>
      </c>
      <c r="J3" s="136">
        <v>85700</v>
      </c>
      <c r="K3" s="136">
        <v>132500</v>
      </c>
      <c r="L3" s="136">
        <v>123200</v>
      </c>
      <c r="M3" s="136">
        <v>195000</v>
      </c>
      <c r="N3" s="137">
        <v>323500</v>
      </c>
      <c r="O3" s="138"/>
      <c r="P3" s="139">
        <f t="shared" ref="P3:P18" si="4">C3/$B3</f>
        <v>3.5304728772065454E-2</v>
      </c>
      <c r="Q3" s="139">
        <f t="shared" si="0"/>
        <v>5.8497616286561013E-2</v>
      </c>
      <c r="R3" s="139">
        <f t="shared" si="1"/>
        <v>0.11023064038139416</v>
      </c>
      <c r="S3" s="139">
        <f t="shared" si="2"/>
        <v>5.3343641283339772E-2</v>
      </c>
      <c r="T3" s="139">
        <f t="shared" si="2"/>
        <v>4.4775157840484477E-2</v>
      </c>
      <c r="U3" s="139">
        <f t="shared" si="2"/>
        <v>0.12672336039170209</v>
      </c>
      <c r="V3" s="139">
        <f t="shared" si="2"/>
        <v>1.7136966885710606E-2</v>
      </c>
      <c r="W3" s="139">
        <f t="shared" si="2"/>
        <v>5.5211957222007474E-2</v>
      </c>
      <c r="X3" s="139">
        <f t="shared" si="2"/>
        <v>8.5362710990851701E-2</v>
      </c>
      <c r="Y3" s="139">
        <f t="shared" si="2"/>
        <v>7.9371215049607008E-2</v>
      </c>
      <c r="Z3" s="139">
        <f t="shared" si="2"/>
        <v>0.12562814070351758</v>
      </c>
      <c r="AA3" s="139">
        <f t="shared" si="2"/>
        <v>0.20841386419275867</v>
      </c>
    </row>
    <row r="4" spans="1:27" x14ac:dyDescent="0.3">
      <c r="A4" s="116">
        <v>32933</v>
      </c>
      <c r="B4" s="134">
        <f t="shared" si="3"/>
        <v>1565800</v>
      </c>
      <c r="C4" s="135">
        <v>55400</v>
      </c>
      <c r="D4" s="136">
        <v>93700</v>
      </c>
      <c r="E4" s="136">
        <v>172200</v>
      </c>
      <c r="F4" s="136">
        <v>83200</v>
      </c>
      <c r="G4" s="136">
        <v>69900</v>
      </c>
      <c r="H4" s="136">
        <v>197600</v>
      </c>
      <c r="I4" s="136">
        <v>26700</v>
      </c>
      <c r="J4" s="136">
        <v>86400</v>
      </c>
      <c r="K4" s="136">
        <v>133400</v>
      </c>
      <c r="L4" s="136">
        <v>125600</v>
      </c>
      <c r="M4" s="136">
        <v>197100</v>
      </c>
      <c r="N4" s="137">
        <v>324600</v>
      </c>
      <c r="O4" s="138"/>
      <c r="P4" s="139">
        <f t="shared" si="4"/>
        <v>3.538127474773279E-2</v>
      </c>
      <c r="Q4" s="139">
        <f t="shared" si="0"/>
        <v>5.9841614510154552E-2</v>
      </c>
      <c r="R4" s="139">
        <f t="shared" si="1"/>
        <v>0.1099757312555882</v>
      </c>
      <c r="S4" s="139">
        <f t="shared" si="2"/>
        <v>5.3135777238472348E-2</v>
      </c>
      <c r="T4" s="139">
        <f t="shared" si="2"/>
        <v>4.4641716694341547E-2</v>
      </c>
      <c r="U4" s="139">
        <f t="shared" si="2"/>
        <v>0.12619747094137182</v>
      </c>
      <c r="V4" s="139">
        <f t="shared" si="2"/>
        <v>1.7051986205134755E-2</v>
      </c>
      <c r="W4" s="139">
        <f t="shared" si="2"/>
        <v>5.5179460978413593E-2</v>
      </c>
      <c r="X4" s="139">
        <f t="shared" si="2"/>
        <v>8.5196065908800619E-2</v>
      </c>
      <c r="Y4" s="139">
        <f t="shared" si="2"/>
        <v>8.0214586792693832E-2</v>
      </c>
      <c r="Z4" s="139">
        <f t="shared" si="2"/>
        <v>0.125878145357006</v>
      </c>
      <c r="AA4" s="139">
        <f t="shared" si="2"/>
        <v>0.20730616937028995</v>
      </c>
    </row>
    <row r="5" spans="1:27" x14ac:dyDescent="0.3">
      <c r="A5" s="116">
        <v>32964</v>
      </c>
      <c r="B5" s="134">
        <f t="shared" si="3"/>
        <v>1579200</v>
      </c>
      <c r="C5" s="135">
        <v>55500</v>
      </c>
      <c r="D5" s="136">
        <v>94600</v>
      </c>
      <c r="E5" s="136">
        <v>173600</v>
      </c>
      <c r="F5" s="136">
        <v>83000</v>
      </c>
      <c r="G5" s="136">
        <v>70300</v>
      </c>
      <c r="H5" s="136">
        <v>198800</v>
      </c>
      <c r="I5" s="136">
        <v>26600</v>
      </c>
      <c r="J5" s="136">
        <v>86500</v>
      </c>
      <c r="K5" s="136">
        <v>134700</v>
      </c>
      <c r="L5" s="136">
        <v>126200</v>
      </c>
      <c r="M5" s="136">
        <v>198500</v>
      </c>
      <c r="N5" s="137">
        <v>330900</v>
      </c>
      <c r="O5" s="138"/>
      <c r="P5" s="139">
        <f t="shared" si="4"/>
        <v>3.5144376899696052E-2</v>
      </c>
      <c r="Q5" s="139">
        <f t="shared" si="0"/>
        <v>5.9903748733535968E-2</v>
      </c>
      <c r="R5" s="139">
        <f t="shared" si="1"/>
        <v>0.1099290780141844</v>
      </c>
      <c r="S5" s="139">
        <f t="shared" si="2"/>
        <v>5.255825734549139E-2</v>
      </c>
      <c r="T5" s="139">
        <f t="shared" si="2"/>
        <v>4.4516210739614995E-2</v>
      </c>
      <c r="U5" s="139">
        <f t="shared" si="2"/>
        <v>0.12588652482269502</v>
      </c>
      <c r="V5" s="139">
        <f t="shared" ref="V5:V44" si="5">I5/$B5</f>
        <v>1.6843971631205674E-2</v>
      </c>
      <c r="W5" s="139">
        <f t="shared" ref="W5:W38" si="6">J5/$B5</f>
        <v>5.4774569402228974E-2</v>
      </c>
      <c r="X5" s="139">
        <f t="shared" ref="X5:X44" si="7">K5/$B5</f>
        <v>8.5296352583586629E-2</v>
      </c>
      <c r="Y5" s="139">
        <f t="shared" ref="Y5:Y44" si="8">L5/$B5</f>
        <v>7.9913880445795338E-2</v>
      </c>
      <c r="Z5" s="139">
        <f t="shared" ref="Z5:Z44" si="9">M5/$B5</f>
        <v>0.12569655521783182</v>
      </c>
      <c r="AA5" s="139">
        <f t="shared" ref="AA5:AA38" si="10">N5/$B5</f>
        <v>0.20953647416413373</v>
      </c>
    </row>
    <row r="6" spans="1:27" x14ac:dyDescent="0.3">
      <c r="A6" s="116">
        <v>32994</v>
      </c>
      <c r="B6" s="134">
        <f t="shared" si="3"/>
        <v>1598100</v>
      </c>
      <c r="C6" s="135">
        <v>55700</v>
      </c>
      <c r="D6" s="136">
        <v>97200</v>
      </c>
      <c r="E6" s="136">
        <v>175500</v>
      </c>
      <c r="F6" s="136">
        <v>83500</v>
      </c>
      <c r="G6" s="136">
        <v>70800</v>
      </c>
      <c r="H6" s="136">
        <v>200300</v>
      </c>
      <c r="I6" s="136">
        <v>26700</v>
      </c>
      <c r="J6" s="136">
        <v>86700</v>
      </c>
      <c r="K6" s="136">
        <v>136100</v>
      </c>
      <c r="L6" s="136">
        <v>129600</v>
      </c>
      <c r="M6" s="136">
        <v>199000</v>
      </c>
      <c r="N6" s="137">
        <v>337000</v>
      </c>
      <c r="O6" s="138"/>
      <c r="P6" s="139">
        <f t="shared" si="4"/>
        <v>3.4853888993179399E-2</v>
      </c>
      <c r="Q6" s="139">
        <f t="shared" si="0"/>
        <v>6.0822226393842688E-2</v>
      </c>
      <c r="R6" s="139">
        <f t="shared" si="1"/>
        <v>0.10981790876666041</v>
      </c>
      <c r="S6" s="139">
        <f t="shared" ref="S6:S44" si="11">F6/$B6</f>
        <v>5.2249546336274329E-2</v>
      </c>
      <c r="T6" s="139">
        <f t="shared" ref="T6:T44" si="12">G6/$B6</f>
        <v>4.4302609348601467E-2</v>
      </c>
      <c r="U6" s="139">
        <f t="shared" ref="U6:U44" si="13">H6/$B6</f>
        <v>0.12533633690006885</v>
      </c>
      <c r="V6" s="139">
        <f t="shared" si="5"/>
        <v>1.6707339966209874E-2</v>
      </c>
      <c r="W6" s="139">
        <f t="shared" si="6"/>
        <v>5.4251924159939929E-2</v>
      </c>
      <c r="X6" s="139">
        <f t="shared" si="7"/>
        <v>8.5163631812777668E-2</v>
      </c>
      <c r="Y6" s="139">
        <f t="shared" si="8"/>
        <v>8.1096301858456912E-2</v>
      </c>
      <c r="Z6" s="139">
        <f t="shared" si="9"/>
        <v>0.12452287090920468</v>
      </c>
      <c r="AA6" s="139">
        <f t="shared" si="10"/>
        <v>0.21087541455478381</v>
      </c>
    </row>
    <row r="7" spans="1:27" x14ac:dyDescent="0.3">
      <c r="A7" s="116">
        <v>33025</v>
      </c>
      <c r="B7" s="134">
        <f t="shared" si="3"/>
        <v>1598400</v>
      </c>
      <c r="C7" s="135">
        <v>56300</v>
      </c>
      <c r="D7" s="136">
        <v>95900</v>
      </c>
      <c r="E7" s="136">
        <v>178200</v>
      </c>
      <c r="F7" s="136">
        <v>84500</v>
      </c>
      <c r="G7" s="136">
        <v>71300</v>
      </c>
      <c r="H7" s="136">
        <v>201500</v>
      </c>
      <c r="I7" s="136">
        <v>26900</v>
      </c>
      <c r="J7" s="136">
        <v>87700</v>
      </c>
      <c r="K7" s="136">
        <v>137000</v>
      </c>
      <c r="L7" s="136">
        <v>132200</v>
      </c>
      <c r="M7" s="136">
        <v>199100</v>
      </c>
      <c r="N7" s="137">
        <v>327800</v>
      </c>
      <c r="O7" s="138"/>
      <c r="P7" s="139">
        <f t="shared" si="4"/>
        <v>3.522272272272272E-2</v>
      </c>
      <c r="Q7" s="139">
        <f t="shared" si="0"/>
        <v>5.9997497497497498E-2</v>
      </c>
      <c r="R7" s="139">
        <f t="shared" si="1"/>
        <v>0.11148648648648649</v>
      </c>
      <c r="S7" s="139">
        <f t="shared" si="11"/>
        <v>5.2865365365365367E-2</v>
      </c>
      <c r="T7" s="139">
        <f t="shared" si="12"/>
        <v>4.4607107107107108E-2</v>
      </c>
      <c r="U7" s="139">
        <f t="shared" si="13"/>
        <v>0.12606356356356357</v>
      </c>
      <c r="V7" s="139">
        <f t="shared" si="5"/>
        <v>1.6829329329329328E-2</v>
      </c>
      <c r="W7" s="139">
        <f t="shared" si="6"/>
        <v>5.4867367367367366E-2</v>
      </c>
      <c r="X7" s="139">
        <f t="shared" si="7"/>
        <v>8.5710710710710708E-2</v>
      </c>
      <c r="Y7" s="139">
        <f t="shared" si="8"/>
        <v>8.2707707707707703E-2</v>
      </c>
      <c r="Z7" s="139">
        <f t="shared" si="9"/>
        <v>0.12456206206206206</v>
      </c>
      <c r="AA7" s="139">
        <f t="shared" si="10"/>
        <v>0.20508008008008008</v>
      </c>
    </row>
    <row r="8" spans="1:27" x14ac:dyDescent="0.3">
      <c r="A8" s="116">
        <v>33055</v>
      </c>
      <c r="B8" s="134">
        <f t="shared" si="3"/>
        <v>1587000</v>
      </c>
      <c r="C8" s="135">
        <v>56600</v>
      </c>
      <c r="D8" s="136">
        <v>96000</v>
      </c>
      <c r="E8" s="136">
        <v>177300</v>
      </c>
      <c r="F8" s="136">
        <v>84200</v>
      </c>
      <c r="G8" s="136">
        <v>70500</v>
      </c>
      <c r="H8" s="136">
        <v>200000</v>
      </c>
      <c r="I8" s="136">
        <v>27300</v>
      </c>
      <c r="J8" s="136">
        <v>86700</v>
      </c>
      <c r="K8" s="136">
        <v>136400</v>
      </c>
      <c r="L8" s="136">
        <v>128800.00000000001</v>
      </c>
      <c r="M8" s="136">
        <v>200299.99999999997</v>
      </c>
      <c r="N8" s="137">
        <v>322900</v>
      </c>
      <c r="O8" s="138"/>
      <c r="P8" s="139">
        <f t="shared" si="4"/>
        <v>3.5664776307498425E-2</v>
      </c>
      <c r="Q8" s="139">
        <f t="shared" si="0"/>
        <v>6.0491493383742913E-2</v>
      </c>
      <c r="R8" s="139">
        <f t="shared" si="1"/>
        <v>0.11172022684310019</v>
      </c>
      <c r="S8" s="139">
        <f t="shared" si="11"/>
        <v>5.3056080655324508E-2</v>
      </c>
      <c r="T8" s="139">
        <f t="shared" si="12"/>
        <v>4.4423440453686201E-2</v>
      </c>
      <c r="U8" s="139">
        <f t="shared" si="13"/>
        <v>0.12602394454946439</v>
      </c>
      <c r="V8" s="139">
        <f t="shared" si="5"/>
        <v>1.720226843100189E-2</v>
      </c>
      <c r="W8" s="139">
        <f t="shared" si="6"/>
        <v>5.4631379962192819E-2</v>
      </c>
      <c r="X8" s="139">
        <f t="shared" si="7"/>
        <v>8.594833018273472E-2</v>
      </c>
      <c r="Y8" s="139">
        <f t="shared" si="8"/>
        <v>8.115942028985508E-2</v>
      </c>
      <c r="Z8" s="139">
        <f t="shared" si="9"/>
        <v>0.12621298046628857</v>
      </c>
      <c r="AA8" s="139">
        <f t="shared" si="10"/>
        <v>0.20346565847511028</v>
      </c>
    </row>
    <row r="9" spans="1:27" x14ac:dyDescent="0.3">
      <c r="A9" s="116">
        <v>33086</v>
      </c>
      <c r="B9" s="134">
        <f t="shared" si="3"/>
        <v>1592300</v>
      </c>
      <c r="C9" s="135">
        <v>57100</v>
      </c>
      <c r="D9" s="136">
        <v>98900</v>
      </c>
      <c r="E9" s="136">
        <v>179200</v>
      </c>
      <c r="F9" s="136">
        <v>84900</v>
      </c>
      <c r="G9" s="136">
        <v>70400</v>
      </c>
      <c r="H9" s="136">
        <v>200900</v>
      </c>
      <c r="I9" s="136">
        <v>27100</v>
      </c>
      <c r="J9" s="136">
        <v>87200</v>
      </c>
      <c r="K9" s="136">
        <v>137500</v>
      </c>
      <c r="L9" s="136">
        <v>130300.00000000001</v>
      </c>
      <c r="M9" s="136">
        <v>201700</v>
      </c>
      <c r="N9" s="137">
        <v>317100</v>
      </c>
      <c r="O9" s="138"/>
      <c r="P9" s="139">
        <f t="shared" si="4"/>
        <v>3.5860076618727629E-2</v>
      </c>
      <c r="Q9" s="139">
        <f t="shared" si="0"/>
        <v>6.2111411166237515E-2</v>
      </c>
      <c r="R9" s="139">
        <f t="shared" si="1"/>
        <v>0.11254160648119073</v>
      </c>
      <c r="S9" s="139">
        <f t="shared" si="11"/>
        <v>5.3319098159894489E-2</v>
      </c>
      <c r="T9" s="139">
        <f t="shared" si="12"/>
        <v>4.4212773974753504E-2</v>
      </c>
      <c r="U9" s="139">
        <f t="shared" si="13"/>
        <v>0.12616969164102243</v>
      </c>
      <c r="V9" s="139">
        <f t="shared" si="5"/>
        <v>1.7019405890849715E-2</v>
      </c>
      <c r="W9" s="139">
        <f t="shared" si="6"/>
        <v>5.476354958236513E-2</v>
      </c>
      <c r="X9" s="139">
        <f t="shared" si="7"/>
        <v>8.6353074169440436E-2</v>
      </c>
      <c r="Y9" s="139">
        <f t="shared" si="8"/>
        <v>8.1831313194749747E-2</v>
      </c>
      <c r="Z9" s="139">
        <f t="shared" si="9"/>
        <v>0.12667210952709917</v>
      </c>
      <c r="AA9" s="139">
        <f t="shared" si="10"/>
        <v>0.19914588959366952</v>
      </c>
    </row>
    <row r="10" spans="1:27" x14ac:dyDescent="0.3">
      <c r="A10" s="116">
        <v>33117</v>
      </c>
      <c r="B10" s="134">
        <f t="shared" si="3"/>
        <v>1603700</v>
      </c>
      <c r="C10" s="135">
        <v>56600</v>
      </c>
      <c r="D10" s="136">
        <v>100200</v>
      </c>
      <c r="E10" s="136">
        <v>180400</v>
      </c>
      <c r="F10" s="136">
        <v>85600</v>
      </c>
      <c r="G10" s="136">
        <v>70700</v>
      </c>
      <c r="H10" s="136">
        <v>200600</v>
      </c>
      <c r="I10" s="136">
        <v>27400</v>
      </c>
      <c r="J10" s="136">
        <v>87200</v>
      </c>
      <c r="K10" s="136">
        <v>139000</v>
      </c>
      <c r="L10" s="136">
        <v>129900</v>
      </c>
      <c r="M10" s="136">
        <v>204600</v>
      </c>
      <c r="N10" s="137">
        <v>321500</v>
      </c>
      <c r="O10" s="138"/>
      <c r="P10" s="139">
        <f t="shared" si="4"/>
        <v>3.5293384049385798E-2</v>
      </c>
      <c r="Q10" s="139">
        <f t="shared" si="0"/>
        <v>6.248051381181019E-2</v>
      </c>
      <c r="R10" s="139">
        <f t="shared" si="1"/>
        <v>0.1124898671821413</v>
      </c>
      <c r="S10" s="139">
        <f t="shared" si="11"/>
        <v>5.3376566689530461E-2</v>
      </c>
      <c r="T10" s="139">
        <f t="shared" si="12"/>
        <v>4.4085552160628545E-2</v>
      </c>
      <c r="U10" s="139">
        <f t="shared" si="13"/>
        <v>0.12508573922803518</v>
      </c>
      <c r="V10" s="139">
        <f t="shared" si="5"/>
        <v>1.708548980482634E-2</v>
      </c>
      <c r="W10" s="139">
        <f t="shared" si="6"/>
        <v>5.4374259524848791E-2</v>
      </c>
      <c r="X10" s="139">
        <f t="shared" si="7"/>
        <v>8.6674565068279599E-2</v>
      </c>
      <c r="Y10" s="139">
        <f t="shared" si="8"/>
        <v>8.1000187067406623E-2</v>
      </c>
      <c r="Z10" s="139">
        <f t="shared" si="9"/>
        <v>0.12757997131633098</v>
      </c>
      <c r="AA10" s="139">
        <f t="shared" si="10"/>
        <v>0.20047390409677621</v>
      </c>
    </row>
    <row r="11" spans="1:27" x14ac:dyDescent="0.3">
      <c r="A11" s="116">
        <v>33147</v>
      </c>
      <c r="B11" s="134">
        <f t="shared" si="3"/>
        <v>1609900</v>
      </c>
      <c r="C11" s="135">
        <v>57400</v>
      </c>
      <c r="D11" s="136">
        <v>100600</v>
      </c>
      <c r="E11" s="136">
        <v>180300</v>
      </c>
      <c r="F11" s="136">
        <v>85100</v>
      </c>
      <c r="G11" s="136">
        <v>70200</v>
      </c>
      <c r="H11" s="136">
        <v>200500</v>
      </c>
      <c r="I11" s="136">
        <v>26400</v>
      </c>
      <c r="J11" s="136">
        <v>87000</v>
      </c>
      <c r="K11" s="136">
        <v>140400</v>
      </c>
      <c r="L11" s="136">
        <v>125500</v>
      </c>
      <c r="M11" s="136">
        <v>206100.00000000003</v>
      </c>
      <c r="N11" s="137">
        <v>330400</v>
      </c>
      <c r="O11" s="138"/>
      <c r="P11" s="139">
        <f t="shared" si="4"/>
        <v>3.565438847133362E-2</v>
      </c>
      <c r="Q11" s="139">
        <f t="shared" si="0"/>
        <v>6.2488353313870426E-2</v>
      </c>
      <c r="R11" s="139">
        <f t="shared" si="1"/>
        <v>0.11199453382197652</v>
      </c>
      <c r="S11" s="139">
        <f t="shared" si="11"/>
        <v>5.2860426113423196E-2</v>
      </c>
      <c r="T11" s="139">
        <f t="shared" si="12"/>
        <v>4.3605192869122303E-2</v>
      </c>
      <c r="U11" s="139">
        <f t="shared" si="13"/>
        <v>0.12454189701223678</v>
      </c>
      <c r="V11" s="139">
        <f t="shared" si="5"/>
        <v>1.6398534070439157E-2</v>
      </c>
      <c r="W11" s="139">
        <f t="shared" si="6"/>
        <v>5.4040623641219948E-2</v>
      </c>
      <c r="X11" s="139">
        <f t="shared" si="7"/>
        <v>8.7210385738244606E-2</v>
      </c>
      <c r="Y11" s="139">
        <f t="shared" si="8"/>
        <v>7.7955152493943719E-2</v>
      </c>
      <c r="Z11" s="139">
        <f t="shared" si="9"/>
        <v>0.12802037393626936</v>
      </c>
      <c r="AA11" s="139">
        <f t="shared" si="10"/>
        <v>0.20523013851792038</v>
      </c>
    </row>
    <row r="12" spans="1:27" x14ac:dyDescent="0.3">
      <c r="A12" s="116">
        <v>33178</v>
      </c>
      <c r="B12" s="134">
        <f t="shared" si="3"/>
        <v>1612600</v>
      </c>
      <c r="C12" s="135">
        <v>57800</v>
      </c>
      <c r="D12" s="136">
        <v>98600</v>
      </c>
      <c r="E12" s="136">
        <v>180600</v>
      </c>
      <c r="F12" s="136">
        <v>85000</v>
      </c>
      <c r="G12" s="136">
        <v>70100</v>
      </c>
      <c r="H12" s="136">
        <v>204400</v>
      </c>
      <c r="I12" s="136">
        <v>26400</v>
      </c>
      <c r="J12" s="136">
        <v>87200</v>
      </c>
      <c r="K12" s="136">
        <v>141600</v>
      </c>
      <c r="L12" s="136">
        <v>124600</v>
      </c>
      <c r="M12" s="136">
        <v>205700</v>
      </c>
      <c r="N12" s="137">
        <v>330600</v>
      </c>
      <c r="O12" s="138"/>
      <c r="P12" s="139">
        <f t="shared" si="4"/>
        <v>3.5842738434825744E-2</v>
      </c>
      <c r="Q12" s="139">
        <f t="shared" si="0"/>
        <v>6.1143494977055686E-2</v>
      </c>
      <c r="R12" s="139">
        <f t="shared" si="1"/>
        <v>0.11199305469428253</v>
      </c>
      <c r="S12" s="139">
        <f t="shared" si="11"/>
        <v>5.2709909462979043E-2</v>
      </c>
      <c r="T12" s="139">
        <f t="shared" si="12"/>
        <v>4.3470172392409773E-2</v>
      </c>
      <c r="U12" s="139">
        <f t="shared" si="13"/>
        <v>0.12675182934391666</v>
      </c>
      <c r="V12" s="139">
        <f t="shared" si="5"/>
        <v>1.6371077762619372E-2</v>
      </c>
      <c r="W12" s="139">
        <f t="shared" si="6"/>
        <v>5.4074165943197319E-2</v>
      </c>
      <c r="X12" s="139">
        <f t="shared" si="7"/>
        <v>8.7808507999503904E-2</v>
      </c>
      <c r="Y12" s="139">
        <f t="shared" si="8"/>
        <v>7.7266526106908096E-2</v>
      </c>
      <c r="Z12" s="139">
        <f t="shared" si="9"/>
        <v>0.12755798090040929</v>
      </c>
      <c r="AA12" s="139">
        <f t="shared" si="10"/>
        <v>0.20501054198189259</v>
      </c>
    </row>
    <row r="13" spans="1:27" x14ac:dyDescent="0.3">
      <c r="A13" s="116">
        <v>33208</v>
      </c>
      <c r="B13" s="134">
        <f t="shared" si="3"/>
        <v>1611400</v>
      </c>
      <c r="C13" s="135">
        <v>57700</v>
      </c>
      <c r="D13" s="136">
        <v>94900</v>
      </c>
      <c r="E13" s="136">
        <v>180100</v>
      </c>
      <c r="F13" s="136">
        <v>84900</v>
      </c>
      <c r="G13" s="136">
        <v>70300</v>
      </c>
      <c r="H13" s="136">
        <v>207400</v>
      </c>
      <c r="I13" s="136">
        <v>26500</v>
      </c>
      <c r="J13" s="136">
        <v>88800</v>
      </c>
      <c r="K13" s="136">
        <v>141500</v>
      </c>
      <c r="L13" s="136">
        <v>124500</v>
      </c>
      <c r="M13" s="136">
        <v>205100</v>
      </c>
      <c r="N13" s="137">
        <v>329700</v>
      </c>
      <c r="O13" s="138"/>
      <c r="P13" s="139">
        <f t="shared" si="4"/>
        <v>3.5807372471143108E-2</v>
      </c>
      <c r="Q13" s="139">
        <f t="shared" si="0"/>
        <v>5.8892888171776098E-2</v>
      </c>
      <c r="R13" s="139">
        <f t="shared" si="1"/>
        <v>0.11176616606677424</v>
      </c>
      <c r="S13" s="139">
        <f t="shared" si="11"/>
        <v>5.2687104381283358E-2</v>
      </c>
      <c r="T13" s="139">
        <f t="shared" si="12"/>
        <v>4.3626660047163958E-2</v>
      </c>
      <c r="U13" s="139">
        <f t="shared" si="13"/>
        <v>0.12870795581481942</v>
      </c>
      <c r="V13" s="139">
        <f t="shared" si="5"/>
        <v>1.6445327044805759E-2</v>
      </c>
      <c r="W13" s="139">
        <f t="shared" si="6"/>
        <v>5.5107360059575526E-2</v>
      </c>
      <c r="X13" s="139">
        <f t="shared" si="7"/>
        <v>8.781184063547226E-2</v>
      </c>
      <c r="Y13" s="139">
        <f t="shared" si="8"/>
        <v>7.7262008191634604E-2</v>
      </c>
      <c r="Z13" s="139">
        <f t="shared" si="9"/>
        <v>0.12728062554300609</v>
      </c>
      <c r="AA13" s="139">
        <f t="shared" si="10"/>
        <v>0.2046046915725456</v>
      </c>
    </row>
    <row r="14" spans="1:27" x14ac:dyDescent="0.3">
      <c r="A14" s="116">
        <v>33239</v>
      </c>
      <c r="B14" s="134">
        <f t="shared" si="3"/>
        <v>1576200</v>
      </c>
      <c r="C14" s="135">
        <v>57000</v>
      </c>
      <c r="D14" s="136">
        <v>90900</v>
      </c>
      <c r="E14" s="136">
        <v>176200</v>
      </c>
      <c r="F14" s="136">
        <v>81500</v>
      </c>
      <c r="G14" s="136">
        <v>68100</v>
      </c>
      <c r="H14" s="136">
        <v>199000</v>
      </c>
      <c r="I14" s="136">
        <v>26700</v>
      </c>
      <c r="J14" s="136">
        <v>83200</v>
      </c>
      <c r="K14" s="136">
        <v>141200</v>
      </c>
      <c r="L14" s="136">
        <v>119800</v>
      </c>
      <c r="M14" s="136">
        <v>207300</v>
      </c>
      <c r="N14" s="137">
        <v>325300</v>
      </c>
      <c r="O14" s="138"/>
      <c r="P14" s="139">
        <f t="shared" si="4"/>
        <v>3.616292348686715E-2</v>
      </c>
      <c r="Q14" s="139">
        <f t="shared" si="0"/>
        <v>5.7670346402740769E-2</v>
      </c>
      <c r="R14" s="139">
        <f t="shared" si="1"/>
        <v>0.11178784418221038</v>
      </c>
      <c r="S14" s="139">
        <f t="shared" si="11"/>
        <v>5.1706636213678464E-2</v>
      </c>
      <c r="T14" s="139">
        <f t="shared" si="12"/>
        <v>4.3205177007993908E-2</v>
      </c>
      <c r="U14" s="139">
        <f t="shared" si="13"/>
        <v>0.12625301357695723</v>
      </c>
      <c r="V14" s="139">
        <f t="shared" si="5"/>
        <v>1.6939474685953561E-2</v>
      </c>
      <c r="W14" s="139">
        <f t="shared" si="6"/>
        <v>5.2785179545742925E-2</v>
      </c>
      <c r="X14" s="139">
        <f t="shared" si="7"/>
        <v>8.9582540286765641E-2</v>
      </c>
      <c r="Y14" s="139">
        <f t="shared" si="8"/>
        <v>7.600558304783657E-2</v>
      </c>
      <c r="Z14" s="139">
        <f t="shared" si="9"/>
        <v>0.13151884278644843</v>
      </c>
      <c r="AA14" s="139">
        <f t="shared" si="10"/>
        <v>0.20638243877680498</v>
      </c>
    </row>
    <row r="15" spans="1:27" x14ac:dyDescent="0.3">
      <c r="A15" s="116">
        <v>33270</v>
      </c>
      <c r="B15" s="134">
        <f t="shared" si="3"/>
        <v>1584100</v>
      </c>
      <c r="C15" s="135">
        <v>57100</v>
      </c>
      <c r="D15" s="136">
        <v>91900</v>
      </c>
      <c r="E15" s="136">
        <v>176600</v>
      </c>
      <c r="F15" s="136">
        <v>81300</v>
      </c>
      <c r="G15" s="136">
        <v>68000</v>
      </c>
      <c r="H15" s="136">
        <v>194600</v>
      </c>
      <c r="I15" s="136">
        <v>26500</v>
      </c>
      <c r="J15" s="136">
        <v>83300</v>
      </c>
      <c r="K15" s="136">
        <v>141800</v>
      </c>
      <c r="L15" s="136">
        <v>121000</v>
      </c>
      <c r="M15" s="136">
        <v>211300</v>
      </c>
      <c r="N15" s="137">
        <v>330700</v>
      </c>
      <c r="O15" s="138"/>
      <c r="P15" s="139">
        <f t="shared" si="4"/>
        <v>3.6045704185341837E-2</v>
      </c>
      <c r="Q15" s="139">
        <f t="shared" si="0"/>
        <v>5.801401426677609E-2</v>
      </c>
      <c r="R15" s="139">
        <f t="shared" si="1"/>
        <v>0.11148286093049681</v>
      </c>
      <c r="S15" s="139">
        <f t="shared" si="11"/>
        <v>5.1322517517833469E-2</v>
      </c>
      <c r="T15" s="139">
        <f t="shared" si="12"/>
        <v>4.2926582917745093E-2</v>
      </c>
      <c r="U15" s="139">
        <f t="shared" si="13"/>
        <v>0.12284577993813522</v>
      </c>
      <c r="V15" s="139">
        <f t="shared" si="5"/>
        <v>1.6728741872356543E-2</v>
      </c>
      <c r="W15" s="139">
        <f t="shared" si="6"/>
        <v>5.2585064074237735E-2</v>
      </c>
      <c r="X15" s="139">
        <f t="shared" si="7"/>
        <v>8.9514550849062555E-2</v>
      </c>
      <c r="Y15" s="139">
        <f t="shared" si="8"/>
        <v>7.6384066662458172E-2</v>
      </c>
      <c r="Z15" s="139">
        <f t="shared" si="9"/>
        <v>0.13338804368411086</v>
      </c>
      <c r="AA15" s="139">
        <f t="shared" si="10"/>
        <v>0.20876207310144562</v>
      </c>
    </row>
    <row r="16" spans="1:27" x14ac:dyDescent="0.3">
      <c r="A16" s="116">
        <v>33298</v>
      </c>
      <c r="B16" s="134">
        <f t="shared" si="3"/>
        <v>1595000</v>
      </c>
      <c r="C16" s="135">
        <v>57200</v>
      </c>
      <c r="D16" s="136">
        <v>94700</v>
      </c>
      <c r="E16" s="136">
        <v>177700</v>
      </c>
      <c r="F16" s="136">
        <v>82000</v>
      </c>
      <c r="G16" s="136">
        <v>68600</v>
      </c>
      <c r="H16" s="136">
        <v>195400</v>
      </c>
      <c r="I16" s="136">
        <v>26600</v>
      </c>
      <c r="J16" s="136">
        <v>83400</v>
      </c>
      <c r="K16" s="136">
        <v>142700</v>
      </c>
      <c r="L16" s="136">
        <v>122300</v>
      </c>
      <c r="M16" s="136">
        <v>213100</v>
      </c>
      <c r="N16" s="137">
        <v>331300</v>
      </c>
      <c r="O16" s="138"/>
      <c r="P16" s="139">
        <f t="shared" si="4"/>
        <v>3.5862068965517239E-2</v>
      </c>
      <c r="Q16" s="139">
        <f t="shared" si="0"/>
        <v>5.93730407523511E-2</v>
      </c>
      <c r="R16" s="139">
        <f t="shared" si="1"/>
        <v>0.11141065830721003</v>
      </c>
      <c r="S16" s="139">
        <f t="shared" si="11"/>
        <v>5.1410658307210033E-2</v>
      </c>
      <c r="T16" s="139">
        <f t="shared" si="12"/>
        <v>4.3009404388714735E-2</v>
      </c>
      <c r="U16" s="139">
        <f t="shared" si="13"/>
        <v>0.12250783699059561</v>
      </c>
      <c r="V16" s="139">
        <f t="shared" si="5"/>
        <v>1.6677115987460814E-2</v>
      </c>
      <c r="W16" s="139">
        <f t="shared" si="6"/>
        <v>5.2288401253918496E-2</v>
      </c>
      <c r="X16" s="139">
        <f t="shared" si="7"/>
        <v>8.9467084639498429E-2</v>
      </c>
      <c r="Y16" s="139">
        <f t="shared" si="8"/>
        <v>7.6677115987460812E-2</v>
      </c>
      <c r="Z16" s="139">
        <f t="shared" si="9"/>
        <v>0.1336050156739812</v>
      </c>
      <c r="AA16" s="139">
        <f t="shared" si="10"/>
        <v>0.2077115987460815</v>
      </c>
    </row>
    <row r="17" spans="1:27" x14ac:dyDescent="0.3">
      <c r="A17" s="116">
        <v>33329</v>
      </c>
      <c r="B17" s="134">
        <f t="shared" si="3"/>
        <v>1607400</v>
      </c>
      <c r="C17" s="135">
        <v>56600</v>
      </c>
      <c r="D17" s="136">
        <v>96900</v>
      </c>
      <c r="E17" s="136">
        <v>177000</v>
      </c>
      <c r="F17" s="136">
        <v>81000</v>
      </c>
      <c r="G17" s="136">
        <v>69900</v>
      </c>
      <c r="H17" s="136">
        <v>196200</v>
      </c>
      <c r="I17" s="136">
        <v>26600</v>
      </c>
      <c r="J17" s="136">
        <v>84200</v>
      </c>
      <c r="K17" s="136">
        <v>143500</v>
      </c>
      <c r="L17" s="136">
        <v>125800</v>
      </c>
      <c r="M17" s="136">
        <v>212799.99999999997</v>
      </c>
      <c r="N17" s="137">
        <v>336900</v>
      </c>
      <c r="O17" s="138"/>
      <c r="P17" s="139">
        <f t="shared" si="4"/>
        <v>3.5212143834764217E-2</v>
      </c>
      <c r="Q17" s="139">
        <f t="shared" si="0"/>
        <v>6.0283687943262408E-2</v>
      </c>
      <c r="R17" s="139">
        <f t="shared" si="1"/>
        <v>0.1101157148189623</v>
      </c>
      <c r="S17" s="139">
        <f t="shared" si="11"/>
        <v>5.0391937290033592E-2</v>
      </c>
      <c r="T17" s="139">
        <f t="shared" si="12"/>
        <v>4.3486375513251213E-2</v>
      </c>
      <c r="U17" s="139">
        <f t="shared" si="13"/>
        <v>0.12206047032474804</v>
      </c>
      <c r="V17" s="139">
        <f t="shared" si="5"/>
        <v>1.6548463356973995E-2</v>
      </c>
      <c r="W17" s="139">
        <f t="shared" si="6"/>
        <v>5.2382729874331221E-2</v>
      </c>
      <c r="X17" s="139">
        <f t="shared" si="7"/>
        <v>8.9274604952096548E-2</v>
      </c>
      <c r="Y17" s="139">
        <f t="shared" si="8"/>
        <v>7.8263033470200319E-2</v>
      </c>
      <c r="Z17" s="139">
        <f t="shared" si="9"/>
        <v>0.13238770685579193</v>
      </c>
      <c r="AA17" s="139">
        <f t="shared" si="10"/>
        <v>0.20959313176558417</v>
      </c>
    </row>
    <row r="18" spans="1:27" x14ac:dyDescent="0.3">
      <c r="A18" s="116">
        <v>33359</v>
      </c>
      <c r="B18" s="134">
        <f t="shared" si="3"/>
        <v>1622200</v>
      </c>
      <c r="C18" s="135">
        <v>56500</v>
      </c>
      <c r="D18" s="136">
        <v>98800</v>
      </c>
      <c r="E18" s="136">
        <v>179000</v>
      </c>
      <c r="F18" s="136">
        <v>81600</v>
      </c>
      <c r="G18" s="136">
        <v>70400</v>
      </c>
      <c r="H18" s="136">
        <v>197800</v>
      </c>
      <c r="I18" s="136">
        <v>26600</v>
      </c>
      <c r="J18" s="136">
        <v>84400</v>
      </c>
      <c r="K18" s="136">
        <v>144700</v>
      </c>
      <c r="L18" s="136">
        <v>129699.99999999999</v>
      </c>
      <c r="M18" s="136">
        <v>212799.99999999997</v>
      </c>
      <c r="N18" s="137">
        <v>339900</v>
      </c>
      <c r="O18" s="138"/>
      <c r="P18" s="139">
        <f t="shared" si="4"/>
        <v>3.4829244236222412E-2</v>
      </c>
      <c r="Q18" s="139">
        <f t="shared" si="0"/>
        <v>6.0904943903341141E-2</v>
      </c>
      <c r="R18" s="139">
        <f t="shared" si="1"/>
        <v>0.11034397731475773</v>
      </c>
      <c r="S18" s="139">
        <f t="shared" si="11"/>
        <v>5.0302058932314139E-2</v>
      </c>
      <c r="T18" s="139">
        <f t="shared" si="12"/>
        <v>4.3397854765133768E-2</v>
      </c>
      <c r="U18" s="139">
        <f t="shared" si="13"/>
        <v>0.1219331771668105</v>
      </c>
      <c r="V18" s="139">
        <f t="shared" si="5"/>
        <v>1.6397484897053383E-2</v>
      </c>
      <c r="W18" s="139">
        <f t="shared" si="6"/>
        <v>5.2028109974109234E-2</v>
      </c>
      <c r="X18" s="139">
        <f t="shared" si="7"/>
        <v>8.9199852052767842E-2</v>
      </c>
      <c r="Y18" s="139">
        <f t="shared" si="8"/>
        <v>7.9953150043151261E-2</v>
      </c>
      <c r="Z18" s="139">
        <f t="shared" si="9"/>
        <v>0.13117987917642707</v>
      </c>
      <c r="AA18" s="139">
        <f t="shared" si="10"/>
        <v>0.20953026753791149</v>
      </c>
    </row>
    <row r="19" spans="1:27" x14ac:dyDescent="0.3">
      <c r="A19" s="116">
        <v>33390</v>
      </c>
      <c r="B19" s="134">
        <f t="shared" si="3"/>
        <v>1622800</v>
      </c>
      <c r="C19" s="135">
        <v>56900</v>
      </c>
      <c r="D19" s="136">
        <v>98500</v>
      </c>
      <c r="E19" s="136">
        <v>180200</v>
      </c>
      <c r="F19" s="136">
        <v>82500</v>
      </c>
      <c r="G19" s="136">
        <v>70800</v>
      </c>
      <c r="H19" s="136">
        <v>198700</v>
      </c>
      <c r="I19" s="136">
        <v>26800</v>
      </c>
      <c r="J19" s="136">
        <v>84700</v>
      </c>
      <c r="K19" s="136">
        <v>146100</v>
      </c>
      <c r="L19" s="136">
        <v>131200</v>
      </c>
      <c r="M19" s="136">
        <v>212000</v>
      </c>
      <c r="N19" s="137">
        <v>334400</v>
      </c>
      <c r="O19" s="138"/>
      <c r="P19" s="139">
        <f t="shared" ref="P19:P26" si="14">C19/$B19</f>
        <v>3.5062854325856548E-2</v>
      </c>
      <c r="Q19" s="139">
        <f t="shared" si="0"/>
        <v>6.0697559773231449E-2</v>
      </c>
      <c r="R19" s="139">
        <f t="shared" si="1"/>
        <v>0.1110426423465615</v>
      </c>
      <c r="S19" s="139">
        <f t="shared" si="11"/>
        <v>5.0838057678087259E-2</v>
      </c>
      <c r="T19" s="139">
        <f t="shared" si="12"/>
        <v>4.3628296771013063E-2</v>
      </c>
      <c r="U19" s="139">
        <f t="shared" si="13"/>
        <v>0.12244269164407197</v>
      </c>
      <c r="V19" s="139">
        <f t="shared" si="5"/>
        <v>1.6514666009366526E-2</v>
      </c>
      <c r="W19" s="139">
        <f t="shared" si="6"/>
        <v>5.2193739216169585E-2</v>
      </c>
      <c r="X19" s="139">
        <f t="shared" si="7"/>
        <v>9.0029578506285429E-2</v>
      </c>
      <c r="Y19" s="139">
        <f t="shared" si="8"/>
        <v>8.0847917180182402E-2</v>
      </c>
      <c r="Z19" s="139">
        <f t="shared" si="9"/>
        <v>0.13063840276066058</v>
      </c>
      <c r="AA19" s="139">
        <f t="shared" si="10"/>
        <v>0.20606359378851369</v>
      </c>
    </row>
    <row r="20" spans="1:27" x14ac:dyDescent="0.3">
      <c r="A20" s="116">
        <v>33420</v>
      </c>
      <c r="B20" s="134">
        <f t="shared" si="3"/>
        <v>1606500</v>
      </c>
      <c r="C20" s="135">
        <v>56700</v>
      </c>
      <c r="D20" s="136">
        <v>99600</v>
      </c>
      <c r="E20" s="136">
        <v>178700</v>
      </c>
      <c r="F20" s="136">
        <v>82600</v>
      </c>
      <c r="G20" s="136">
        <v>70100</v>
      </c>
      <c r="H20" s="136">
        <v>198700</v>
      </c>
      <c r="I20" s="136">
        <v>27400</v>
      </c>
      <c r="J20" s="136">
        <v>84100</v>
      </c>
      <c r="K20" s="136">
        <v>146900</v>
      </c>
      <c r="L20" s="136">
        <v>128699.99999999999</v>
      </c>
      <c r="M20" s="136">
        <v>210300</v>
      </c>
      <c r="N20" s="137">
        <v>322700</v>
      </c>
      <c r="O20" s="138"/>
      <c r="P20" s="139">
        <f t="shared" si="14"/>
        <v>3.5294117647058823E-2</v>
      </c>
      <c r="Q20" s="139">
        <f t="shared" si="0"/>
        <v>6.1998132586367882E-2</v>
      </c>
      <c r="R20" s="139">
        <f t="shared" si="1"/>
        <v>0.11123560535325241</v>
      </c>
      <c r="S20" s="139">
        <f t="shared" si="11"/>
        <v>5.1416122004357301E-2</v>
      </c>
      <c r="T20" s="139">
        <f t="shared" si="12"/>
        <v>4.3635231870525988E-2</v>
      </c>
      <c r="U20" s="139">
        <f t="shared" si="13"/>
        <v>0.1236850295673825</v>
      </c>
      <c r="V20" s="139">
        <f t="shared" si="5"/>
        <v>1.7055711173358232E-2</v>
      </c>
      <c r="W20" s="139">
        <f t="shared" si="6"/>
        <v>5.2349828820417055E-2</v>
      </c>
      <c r="X20" s="139">
        <f t="shared" si="7"/>
        <v>9.1441020852785562E-2</v>
      </c>
      <c r="Y20" s="139">
        <f t="shared" si="8"/>
        <v>8.0112044817927164E-2</v>
      </c>
      <c r="Z20" s="139">
        <f t="shared" si="9"/>
        <v>0.13090569561157797</v>
      </c>
      <c r="AA20" s="139">
        <f t="shared" si="10"/>
        <v>0.2008714596949891</v>
      </c>
    </row>
    <row r="21" spans="1:27" x14ac:dyDescent="0.3">
      <c r="A21" s="116">
        <v>33451</v>
      </c>
      <c r="B21" s="134">
        <f t="shared" si="3"/>
        <v>1605000</v>
      </c>
      <c r="C21" s="135">
        <v>56400</v>
      </c>
      <c r="D21" s="136">
        <v>101300</v>
      </c>
      <c r="E21" s="136">
        <v>179400</v>
      </c>
      <c r="F21" s="136">
        <v>82700</v>
      </c>
      <c r="G21" s="136">
        <v>70000</v>
      </c>
      <c r="H21" s="136">
        <v>199700</v>
      </c>
      <c r="I21" s="136">
        <v>27200</v>
      </c>
      <c r="J21" s="136">
        <v>83900</v>
      </c>
      <c r="K21" s="136">
        <v>148300</v>
      </c>
      <c r="L21" s="136">
        <v>128500</v>
      </c>
      <c r="M21" s="136">
        <v>210600.00000000003</v>
      </c>
      <c r="N21" s="137">
        <v>317000</v>
      </c>
      <c r="O21" s="138"/>
      <c r="P21" s="139">
        <f t="shared" si="14"/>
        <v>3.5140186915887849E-2</v>
      </c>
      <c r="Q21" s="139">
        <f t="shared" si="0"/>
        <v>6.3115264797507786E-2</v>
      </c>
      <c r="R21" s="139">
        <f t="shared" si="1"/>
        <v>0.11177570093457943</v>
      </c>
      <c r="S21" s="139">
        <f t="shared" si="11"/>
        <v>5.1526479750778814E-2</v>
      </c>
      <c r="T21" s="139">
        <f t="shared" si="12"/>
        <v>4.3613707165109032E-2</v>
      </c>
      <c r="U21" s="139">
        <f t="shared" si="13"/>
        <v>0.12442367601246106</v>
      </c>
      <c r="V21" s="139">
        <f t="shared" si="5"/>
        <v>1.6947040498442367E-2</v>
      </c>
      <c r="W21" s="139">
        <f t="shared" si="6"/>
        <v>5.2274143302180685E-2</v>
      </c>
      <c r="X21" s="139">
        <f t="shared" si="7"/>
        <v>9.2398753894081004E-2</v>
      </c>
      <c r="Y21" s="139">
        <f t="shared" si="8"/>
        <v>8.0062305295950154E-2</v>
      </c>
      <c r="Z21" s="139">
        <f t="shared" si="9"/>
        <v>0.13121495327102806</v>
      </c>
      <c r="AA21" s="139">
        <f t="shared" si="10"/>
        <v>0.19750778816199377</v>
      </c>
    </row>
    <row r="22" spans="1:27" x14ac:dyDescent="0.3">
      <c r="A22" s="116">
        <v>33482</v>
      </c>
      <c r="B22" s="134">
        <f t="shared" si="3"/>
        <v>1621100</v>
      </c>
      <c r="C22" s="135">
        <v>55500</v>
      </c>
      <c r="D22" s="136">
        <v>103300</v>
      </c>
      <c r="E22" s="136">
        <v>179200</v>
      </c>
      <c r="F22" s="136">
        <v>83000</v>
      </c>
      <c r="G22" s="136">
        <v>69600</v>
      </c>
      <c r="H22" s="136">
        <v>199500</v>
      </c>
      <c r="I22" s="136">
        <v>27000</v>
      </c>
      <c r="J22" s="136">
        <v>83300</v>
      </c>
      <c r="K22" s="136">
        <v>149700</v>
      </c>
      <c r="L22" s="136">
        <v>127400</v>
      </c>
      <c r="M22" s="136">
        <v>214000</v>
      </c>
      <c r="N22" s="137">
        <v>329600</v>
      </c>
      <c r="O22" s="138"/>
      <c r="P22" s="139">
        <f>C22/$B22</f>
        <v>3.4236012584047869E-2</v>
      </c>
      <c r="Q22" s="139">
        <f t="shared" si="0"/>
        <v>6.3722163962741343E-2</v>
      </c>
      <c r="R22" s="139">
        <f t="shared" si="1"/>
        <v>0.11054222441552032</v>
      </c>
      <c r="S22" s="139">
        <f t="shared" si="11"/>
        <v>5.119980260317069E-2</v>
      </c>
      <c r="T22" s="139">
        <f t="shared" si="12"/>
        <v>4.2933810375670838E-2</v>
      </c>
      <c r="U22" s="139">
        <f t="shared" si="13"/>
        <v>0.12306458577509098</v>
      </c>
      <c r="V22" s="139">
        <f t="shared" si="5"/>
        <v>1.6655357473320583E-2</v>
      </c>
      <c r="W22" s="139">
        <f t="shared" si="6"/>
        <v>5.1384862130652027E-2</v>
      </c>
      <c r="X22" s="139">
        <f t="shared" si="7"/>
        <v>9.2344704213188578E-2</v>
      </c>
      <c r="Y22" s="139">
        <f t="shared" si="8"/>
        <v>7.858861267040898E-2</v>
      </c>
      <c r="Z22" s="139">
        <f t="shared" si="9"/>
        <v>0.13200912960335576</v>
      </c>
      <c r="AA22" s="139">
        <f t="shared" si="10"/>
        <v>0.20331873419283203</v>
      </c>
    </row>
    <row r="23" spans="1:27" x14ac:dyDescent="0.3">
      <c r="A23" s="116">
        <v>33512</v>
      </c>
      <c r="B23" s="134">
        <f t="shared" si="3"/>
        <v>1630300</v>
      </c>
      <c r="C23" s="135">
        <v>54400</v>
      </c>
      <c r="D23" s="136">
        <v>105000</v>
      </c>
      <c r="E23" s="136">
        <v>180600</v>
      </c>
      <c r="F23" s="136">
        <v>82500</v>
      </c>
      <c r="G23" s="136">
        <v>69200</v>
      </c>
      <c r="H23" s="136">
        <v>199600</v>
      </c>
      <c r="I23" s="136">
        <v>25800</v>
      </c>
      <c r="J23" s="136">
        <v>82300</v>
      </c>
      <c r="K23" s="136">
        <v>150900</v>
      </c>
      <c r="L23" s="136">
        <v>126000</v>
      </c>
      <c r="M23" s="136">
        <v>214600.00000000003</v>
      </c>
      <c r="N23" s="137">
        <v>339400</v>
      </c>
      <c r="O23" s="138"/>
      <c r="P23" s="139">
        <f t="shared" si="14"/>
        <v>3.3368091762252347E-2</v>
      </c>
      <c r="Q23" s="139">
        <f t="shared" si="0"/>
        <v>6.4405324173465006E-2</v>
      </c>
      <c r="R23" s="139">
        <f t="shared" si="1"/>
        <v>0.11077715757835981</v>
      </c>
      <c r="S23" s="139">
        <f t="shared" si="11"/>
        <v>5.0604183279151074E-2</v>
      </c>
      <c r="T23" s="139">
        <f t="shared" si="12"/>
        <v>4.2446175550512173E-2</v>
      </c>
      <c r="U23" s="139">
        <f t="shared" si="13"/>
        <v>0.12243145433355825</v>
      </c>
      <c r="V23" s="139">
        <f t="shared" si="5"/>
        <v>1.5825308225479975E-2</v>
      </c>
      <c r="W23" s="139">
        <f t="shared" si="6"/>
        <v>5.0481506471201622E-2</v>
      </c>
      <c r="X23" s="139">
        <f t="shared" si="7"/>
        <v>9.2559651597865417E-2</v>
      </c>
      <c r="Y23" s="139">
        <f t="shared" si="8"/>
        <v>7.7286389008158013E-2</v>
      </c>
      <c r="Z23" s="139">
        <f t="shared" si="9"/>
        <v>0.13163221492976754</v>
      </c>
      <c r="AA23" s="139">
        <f t="shared" si="10"/>
        <v>0.20818254309022879</v>
      </c>
    </row>
    <row r="24" spans="1:27" x14ac:dyDescent="0.3">
      <c r="A24" s="116">
        <v>33543</v>
      </c>
      <c r="B24" s="134">
        <f t="shared" si="3"/>
        <v>1630100</v>
      </c>
      <c r="C24" s="135">
        <v>53700</v>
      </c>
      <c r="D24" s="136">
        <v>103900</v>
      </c>
      <c r="E24" s="136">
        <v>179800</v>
      </c>
      <c r="F24" s="136">
        <v>82100</v>
      </c>
      <c r="G24" s="136">
        <v>68800</v>
      </c>
      <c r="H24" s="136">
        <v>203600</v>
      </c>
      <c r="I24" s="136">
        <v>25600</v>
      </c>
      <c r="J24" s="136">
        <v>82300</v>
      </c>
      <c r="K24" s="136">
        <v>150900</v>
      </c>
      <c r="L24" s="136">
        <v>125100</v>
      </c>
      <c r="M24" s="136">
        <v>214100</v>
      </c>
      <c r="N24" s="137">
        <v>340200</v>
      </c>
      <c r="O24" s="138"/>
      <c r="P24" s="139">
        <f t="shared" si="14"/>
        <v>3.2942764247592175E-2</v>
      </c>
      <c r="Q24" s="139">
        <f t="shared" si="0"/>
        <v>6.3738420955769579E-2</v>
      </c>
      <c r="R24" s="139">
        <f t="shared" si="1"/>
        <v>0.11029998159622109</v>
      </c>
      <c r="S24" s="139">
        <f t="shared" si="11"/>
        <v>5.0365008281700506E-2</v>
      </c>
      <c r="T24" s="139">
        <f t="shared" si="12"/>
        <v>4.2205999631924423E-2</v>
      </c>
      <c r="U24" s="139">
        <f t="shared" si="13"/>
        <v>0.12490031286424146</v>
      </c>
      <c r="V24" s="139">
        <f t="shared" si="5"/>
        <v>1.570455800257653E-2</v>
      </c>
      <c r="W24" s="139">
        <f t="shared" si="6"/>
        <v>5.0487700141095639E-2</v>
      </c>
      <c r="X24" s="139">
        <f t="shared" si="7"/>
        <v>9.2571007913624936E-2</v>
      </c>
      <c r="Y24" s="139">
        <f t="shared" si="8"/>
        <v>7.6743758051653274E-2</v>
      </c>
      <c r="Z24" s="139">
        <f t="shared" si="9"/>
        <v>0.13134163548248573</v>
      </c>
      <c r="AA24" s="139">
        <f t="shared" si="10"/>
        <v>0.20869885283111467</v>
      </c>
    </row>
    <row r="25" spans="1:27" x14ac:dyDescent="0.3">
      <c r="A25" s="116">
        <v>33573</v>
      </c>
      <c r="B25" s="134">
        <f t="shared" si="3"/>
        <v>1628800</v>
      </c>
      <c r="C25" s="135">
        <v>53200</v>
      </c>
      <c r="D25" s="136">
        <v>102600</v>
      </c>
      <c r="E25" s="136">
        <v>175700</v>
      </c>
      <c r="F25" s="136">
        <v>81800</v>
      </c>
      <c r="G25" s="136">
        <v>68600</v>
      </c>
      <c r="H25" s="136">
        <v>207000</v>
      </c>
      <c r="I25" s="136">
        <v>25600</v>
      </c>
      <c r="J25" s="136">
        <v>83600</v>
      </c>
      <c r="K25" s="136">
        <v>151500</v>
      </c>
      <c r="L25" s="136">
        <v>125500</v>
      </c>
      <c r="M25" s="136">
        <v>213399.99999999997</v>
      </c>
      <c r="N25" s="137">
        <v>340300</v>
      </c>
      <c r="O25" s="138"/>
      <c r="P25" s="139">
        <f t="shared" si="14"/>
        <v>3.2662082514734771E-2</v>
      </c>
      <c r="Q25" s="139">
        <f t="shared" si="0"/>
        <v>6.2991159135559915E-2</v>
      </c>
      <c r="R25" s="139">
        <f t="shared" si="1"/>
        <v>0.10787082514734773</v>
      </c>
      <c r="S25" s="139">
        <f t="shared" si="11"/>
        <v>5.0221021611001962E-2</v>
      </c>
      <c r="T25" s="139">
        <f t="shared" si="12"/>
        <v>4.211689587426326E-2</v>
      </c>
      <c r="U25" s="139">
        <f t="shared" si="13"/>
        <v>0.12708742632612965</v>
      </c>
      <c r="V25" s="139">
        <f t="shared" si="5"/>
        <v>1.5717092337917484E-2</v>
      </c>
      <c r="W25" s="139">
        <f t="shared" si="6"/>
        <v>5.1326129666011786E-2</v>
      </c>
      <c r="X25" s="139">
        <f t="shared" si="7"/>
        <v>9.3013261296660113E-2</v>
      </c>
      <c r="Y25" s="139">
        <f t="shared" si="8"/>
        <v>7.7050589390962668E-2</v>
      </c>
      <c r="Z25" s="139">
        <f t="shared" si="9"/>
        <v>0.13101669941060903</v>
      </c>
      <c r="AA25" s="139">
        <f t="shared" si="10"/>
        <v>0.20892681728880158</v>
      </c>
    </row>
    <row r="26" spans="1:27" x14ac:dyDescent="0.3">
      <c r="A26" s="116">
        <v>33604</v>
      </c>
      <c r="B26" s="134">
        <f t="shared" si="3"/>
        <v>1591200</v>
      </c>
      <c r="C26" s="135">
        <v>50700</v>
      </c>
      <c r="D26" s="136">
        <v>94800</v>
      </c>
      <c r="E26" s="136">
        <v>174000</v>
      </c>
      <c r="F26" s="136">
        <v>78400</v>
      </c>
      <c r="G26" s="136">
        <v>67700</v>
      </c>
      <c r="H26" s="136">
        <v>196300</v>
      </c>
      <c r="I26" s="136">
        <v>25700</v>
      </c>
      <c r="J26" s="136">
        <v>80000</v>
      </c>
      <c r="K26" s="136">
        <v>152300</v>
      </c>
      <c r="L26" s="136">
        <v>123200</v>
      </c>
      <c r="M26" s="136">
        <v>213999.99999999997</v>
      </c>
      <c r="N26" s="137">
        <v>334100</v>
      </c>
      <c r="O26" s="138"/>
      <c r="P26" s="139">
        <f t="shared" si="14"/>
        <v>3.1862745098039214E-2</v>
      </c>
      <c r="Q26" s="139">
        <f t="shared" si="0"/>
        <v>5.9577677224736052E-2</v>
      </c>
      <c r="R26" s="139">
        <f t="shared" si="1"/>
        <v>0.10935143288084465</v>
      </c>
      <c r="S26" s="139">
        <f t="shared" si="11"/>
        <v>4.9270990447461034E-2</v>
      </c>
      <c r="T26" s="139">
        <f t="shared" si="12"/>
        <v>4.2546505781799901E-2</v>
      </c>
      <c r="U26" s="139">
        <f t="shared" si="13"/>
        <v>0.12336601307189543</v>
      </c>
      <c r="V26" s="139">
        <f t="shared" si="5"/>
        <v>1.6151332327802918E-2</v>
      </c>
      <c r="W26" s="139">
        <f t="shared" si="6"/>
        <v>5.0276520864756161E-2</v>
      </c>
      <c r="X26" s="139">
        <f t="shared" si="7"/>
        <v>9.5713926596279544E-2</v>
      </c>
      <c r="Y26" s="139">
        <f t="shared" si="8"/>
        <v>7.7425842131724487E-2</v>
      </c>
      <c r="Z26" s="139">
        <f t="shared" si="9"/>
        <v>0.13448969331322272</v>
      </c>
      <c r="AA26" s="139">
        <f t="shared" si="10"/>
        <v>0.20996732026143791</v>
      </c>
    </row>
    <row r="27" spans="1:27" x14ac:dyDescent="0.3">
      <c r="A27" s="116">
        <v>33635</v>
      </c>
      <c r="B27" s="134">
        <f t="shared" si="3"/>
        <v>1597600</v>
      </c>
      <c r="C27" s="135">
        <v>49800</v>
      </c>
      <c r="D27" s="136">
        <v>96800</v>
      </c>
      <c r="E27" s="136">
        <v>171800</v>
      </c>
      <c r="F27" s="136">
        <v>78900</v>
      </c>
      <c r="G27" s="136">
        <v>67500</v>
      </c>
      <c r="H27" s="136">
        <v>194300</v>
      </c>
      <c r="I27" s="136">
        <v>25300</v>
      </c>
      <c r="J27" s="136">
        <v>79700</v>
      </c>
      <c r="K27" s="136">
        <v>152900</v>
      </c>
      <c r="L27" s="136">
        <v>124400</v>
      </c>
      <c r="M27" s="136">
        <v>216299.99999999997</v>
      </c>
      <c r="N27" s="137">
        <v>339900</v>
      </c>
      <c r="O27" s="138"/>
      <c r="P27" s="139">
        <f>C27/$B27</f>
        <v>3.1171757636454682E-2</v>
      </c>
      <c r="Q27" s="139">
        <f t="shared" si="0"/>
        <v>6.0590886329494241E-2</v>
      </c>
      <c r="R27" s="139">
        <f t="shared" si="1"/>
        <v>0.10753630445668502</v>
      </c>
      <c r="S27" s="139">
        <f t="shared" si="11"/>
        <v>4.9386579869804707E-2</v>
      </c>
      <c r="T27" s="139">
        <f t="shared" si="12"/>
        <v>4.2250876314471705E-2</v>
      </c>
      <c r="U27" s="139">
        <f t="shared" si="13"/>
        <v>0.12161992989484226</v>
      </c>
      <c r="V27" s="139">
        <f t="shared" si="5"/>
        <v>1.5836254381572358E-2</v>
      </c>
      <c r="W27" s="139">
        <f t="shared" si="6"/>
        <v>4.9887330996494741E-2</v>
      </c>
      <c r="X27" s="139">
        <f t="shared" si="7"/>
        <v>9.5706059088632944E-2</v>
      </c>
      <c r="Y27" s="139">
        <f t="shared" si="8"/>
        <v>7.7866800200300457E-2</v>
      </c>
      <c r="Z27" s="139">
        <f t="shared" si="9"/>
        <v>0.13539058587881822</v>
      </c>
      <c r="AA27" s="139">
        <f t="shared" si="10"/>
        <v>0.21275663495242864</v>
      </c>
    </row>
    <row r="28" spans="1:27" x14ac:dyDescent="0.3">
      <c r="A28" s="116">
        <v>33664</v>
      </c>
      <c r="B28" s="134">
        <f t="shared" si="3"/>
        <v>1606500</v>
      </c>
      <c r="C28" s="135">
        <v>49200</v>
      </c>
      <c r="D28" s="136">
        <v>98100</v>
      </c>
      <c r="E28" s="136">
        <v>174200</v>
      </c>
      <c r="F28" s="136">
        <v>78900</v>
      </c>
      <c r="G28" s="136">
        <v>67600</v>
      </c>
      <c r="H28" s="136">
        <v>195000</v>
      </c>
      <c r="I28" s="136">
        <v>25300</v>
      </c>
      <c r="J28" s="136">
        <v>80000</v>
      </c>
      <c r="K28" s="136">
        <v>154100</v>
      </c>
      <c r="L28" s="136">
        <v>125800</v>
      </c>
      <c r="M28" s="136">
        <v>217800</v>
      </c>
      <c r="N28" s="137">
        <v>340500</v>
      </c>
      <c r="O28" s="138"/>
      <c r="P28" s="139">
        <f t="shared" ref="P28:P44" si="15">C28/$B28</f>
        <v>3.0625583566760036E-2</v>
      </c>
      <c r="Q28" s="139">
        <f t="shared" si="0"/>
        <v>6.1064425770308121E-2</v>
      </c>
      <c r="R28" s="139">
        <f t="shared" si="1"/>
        <v>0.10843448490507314</v>
      </c>
      <c r="S28" s="139">
        <f t="shared" si="11"/>
        <v>4.911297852474323E-2</v>
      </c>
      <c r="T28" s="139">
        <f t="shared" si="12"/>
        <v>4.2079053843759727E-2</v>
      </c>
      <c r="U28" s="139">
        <f t="shared" si="13"/>
        <v>0.12138188608776844</v>
      </c>
      <c r="V28" s="139">
        <f t="shared" si="5"/>
        <v>1.5748521630874573E-2</v>
      </c>
      <c r="W28" s="139">
        <f t="shared" si="6"/>
        <v>4.9797696856520385E-2</v>
      </c>
      <c r="X28" s="139">
        <f t="shared" si="7"/>
        <v>9.5922813569872395E-2</v>
      </c>
      <c r="Y28" s="139">
        <f t="shared" si="8"/>
        <v>7.8306878306878311E-2</v>
      </c>
      <c r="Z28" s="139">
        <f t="shared" si="9"/>
        <v>0.13557422969187674</v>
      </c>
      <c r="AA28" s="139">
        <f t="shared" si="10"/>
        <v>0.21195144724556489</v>
      </c>
    </row>
    <row r="29" spans="1:27" x14ac:dyDescent="0.3">
      <c r="A29" s="116">
        <v>33695</v>
      </c>
      <c r="B29" s="134">
        <f t="shared" si="3"/>
        <v>1620200</v>
      </c>
      <c r="C29" s="135">
        <v>48500</v>
      </c>
      <c r="D29" s="136">
        <v>99400</v>
      </c>
      <c r="E29" s="136">
        <v>176500</v>
      </c>
      <c r="F29" s="136">
        <v>78600</v>
      </c>
      <c r="G29" s="136">
        <v>68000</v>
      </c>
      <c r="H29" s="136">
        <v>198400</v>
      </c>
      <c r="I29" s="136">
        <v>25500</v>
      </c>
      <c r="J29" s="136">
        <v>80000</v>
      </c>
      <c r="K29" s="136">
        <v>154900</v>
      </c>
      <c r="L29" s="136">
        <v>129300.00000000001</v>
      </c>
      <c r="M29" s="136">
        <v>218500</v>
      </c>
      <c r="N29" s="137">
        <v>342600</v>
      </c>
      <c r="O29" s="138"/>
      <c r="P29" s="139">
        <f t="shared" si="15"/>
        <v>2.9934575978274286E-2</v>
      </c>
      <c r="Q29" s="139">
        <f t="shared" si="0"/>
        <v>6.1350450561659053E-2</v>
      </c>
      <c r="R29" s="139">
        <f t="shared" si="1"/>
        <v>0.10893716825083323</v>
      </c>
      <c r="S29" s="139">
        <f t="shared" si="11"/>
        <v>4.8512529317368228E-2</v>
      </c>
      <c r="T29" s="139">
        <f t="shared" si="12"/>
        <v>4.1970127144796941E-2</v>
      </c>
      <c r="U29" s="139">
        <f t="shared" si="13"/>
        <v>0.12245401802246636</v>
      </c>
      <c r="V29" s="139">
        <f t="shared" si="5"/>
        <v>1.5738797679298852E-2</v>
      </c>
      <c r="W29" s="139">
        <f t="shared" si="6"/>
        <v>4.9376620170349342E-2</v>
      </c>
      <c r="X29" s="139">
        <f t="shared" si="7"/>
        <v>9.560548080483891E-2</v>
      </c>
      <c r="Y29" s="139">
        <f t="shared" si="8"/>
        <v>7.9804962350327135E-2</v>
      </c>
      <c r="Z29" s="139">
        <f t="shared" si="9"/>
        <v>0.13485989384026664</v>
      </c>
      <c r="AA29" s="139">
        <f t="shared" si="10"/>
        <v>0.21145537587952104</v>
      </c>
    </row>
    <row r="30" spans="1:27" x14ac:dyDescent="0.3">
      <c r="A30" s="116">
        <v>33725</v>
      </c>
      <c r="B30" s="134">
        <f t="shared" si="3"/>
        <v>1631400</v>
      </c>
      <c r="C30" s="135">
        <v>48500</v>
      </c>
      <c r="D30" s="136">
        <v>103700</v>
      </c>
      <c r="E30" s="136">
        <v>178300</v>
      </c>
      <c r="F30" s="136">
        <v>78400</v>
      </c>
      <c r="G30" s="136">
        <v>68100</v>
      </c>
      <c r="H30" s="136">
        <v>200600</v>
      </c>
      <c r="I30" s="136">
        <v>25500</v>
      </c>
      <c r="J30" s="136">
        <v>80400</v>
      </c>
      <c r="K30" s="136">
        <v>155800</v>
      </c>
      <c r="L30" s="136">
        <v>132800</v>
      </c>
      <c r="M30" s="136">
        <v>218200</v>
      </c>
      <c r="N30" s="137">
        <v>341100</v>
      </c>
      <c r="O30" s="138"/>
      <c r="P30" s="139">
        <f t="shared" si="15"/>
        <v>2.9729067058967759E-2</v>
      </c>
      <c r="Q30" s="139">
        <f t="shared" si="0"/>
        <v>6.3565036165256841E-2</v>
      </c>
      <c r="R30" s="139">
        <f t="shared" si="1"/>
        <v>0.10929263209513301</v>
      </c>
      <c r="S30" s="139">
        <f t="shared" si="11"/>
        <v>4.8056883658207677E-2</v>
      </c>
      <c r="T30" s="139">
        <f t="shared" si="12"/>
        <v>4.1743287973519679E-2</v>
      </c>
      <c r="U30" s="139">
        <f t="shared" si="13"/>
        <v>0.12296187323770995</v>
      </c>
      <c r="V30" s="139">
        <f t="shared" si="5"/>
        <v>1.5630746598013976E-2</v>
      </c>
      <c r="W30" s="139">
        <f t="shared" si="6"/>
        <v>4.9282824567855828E-2</v>
      </c>
      <c r="X30" s="139">
        <f t="shared" si="7"/>
        <v>9.5500796861591269E-2</v>
      </c>
      <c r="Y30" s="139">
        <f t="shared" si="8"/>
        <v>8.1402476400637483E-2</v>
      </c>
      <c r="Z30" s="139">
        <f t="shared" si="9"/>
        <v>0.13375015324261372</v>
      </c>
      <c r="AA30" s="139">
        <f t="shared" si="10"/>
        <v>0.20908422214049283</v>
      </c>
    </row>
    <row r="31" spans="1:27" x14ac:dyDescent="0.3">
      <c r="A31" s="116">
        <v>33756</v>
      </c>
      <c r="B31" s="134">
        <f t="shared" si="3"/>
        <v>1635800</v>
      </c>
      <c r="C31" s="135">
        <v>48700</v>
      </c>
      <c r="D31" s="136">
        <v>102300</v>
      </c>
      <c r="E31" s="136">
        <v>179400</v>
      </c>
      <c r="F31" s="136">
        <v>78700</v>
      </c>
      <c r="G31" s="136">
        <v>68500</v>
      </c>
      <c r="H31" s="136">
        <v>201700</v>
      </c>
      <c r="I31" s="136">
        <v>26000</v>
      </c>
      <c r="J31" s="136">
        <v>81000</v>
      </c>
      <c r="K31" s="136">
        <v>157800</v>
      </c>
      <c r="L31" s="136">
        <v>134400</v>
      </c>
      <c r="M31" s="136">
        <v>216899.99999999997</v>
      </c>
      <c r="N31" s="137">
        <v>340400</v>
      </c>
      <c r="O31" s="138"/>
      <c r="P31" s="139">
        <f t="shared" si="15"/>
        <v>2.977136569262746E-2</v>
      </c>
      <c r="Q31" s="139">
        <f t="shared" si="0"/>
        <v>6.2538207604841661E-2</v>
      </c>
      <c r="R31" s="139">
        <f t="shared" si="1"/>
        <v>0.10967110893752292</v>
      </c>
      <c r="S31" s="139">
        <f t="shared" si="11"/>
        <v>4.8111016016627949E-2</v>
      </c>
      <c r="T31" s="139">
        <f t="shared" si="12"/>
        <v>4.1875534906467782E-2</v>
      </c>
      <c r="U31" s="139">
        <f t="shared" si="13"/>
        <v>0.12330358234502996</v>
      </c>
      <c r="V31" s="139">
        <f t="shared" si="5"/>
        <v>1.5894363614133756E-2</v>
      </c>
      <c r="W31" s="139">
        <f t="shared" si="6"/>
        <v>4.9517055874801319E-2</v>
      </c>
      <c r="X31" s="139">
        <f t="shared" si="7"/>
        <v>9.6466560704242574E-2</v>
      </c>
      <c r="Y31" s="139">
        <f t="shared" si="8"/>
        <v>8.2161633451522192E-2</v>
      </c>
      <c r="Z31" s="139">
        <f t="shared" si="9"/>
        <v>0.13259567184252352</v>
      </c>
      <c r="AA31" s="139">
        <f t="shared" si="10"/>
        <v>0.20809389900965888</v>
      </c>
    </row>
    <row r="32" spans="1:27" x14ac:dyDescent="0.3">
      <c r="A32" s="116">
        <v>33786</v>
      </c>
      <c r="B32" s="134">
        <f t="shared" si="3"/>
        <v>1622000</v>
      </c>
      <c r="C32" s="135">
        <v>47700</v>
      </c>
      <c r="D32" s="136">
        <v>98300</v>
      </c>
      <c r="E32" s="136">
        <v>177700</v>
      </c>
      <c r="F32" s="136">
        <v>78400</v>
      </c>
      <c r="G32" s="136">
        <v>67700</v>
      </c>
      <c r="H32" s="136">
        <v>200300</v>
      </c>
      <c r="I32" s="136">
        <v>24000</v>
      </c>
      <c r="J32" s="136">
        <v>80700</v>
      </c>
      <c r="K32" s="136">
        <v>162600</v>
      </c>
      <c r="L32" s="136">
        <v>133200</v>
      </c>
      <c r="M32" s="136">
        <v>216700</v>
      </c>
      <c r="N32" s="137">
        <v>334700</v>
      </c>
      <c r="O32" s="138"/>
      <c r="P32" s="139">
        <f t="shared" si="15"/>
        <v>2.9408138101109742E-2</v>
      </c>
      <c r="Q32" s="139">
        <f t="shared" si="0"/>
        <v>6.0604192355117138E-2</v>
      </c>
      <c r="R32" s="139">
        <f t="shared" si="1"/>
        <v>0.1095561035758323</v>
      </c>
      <c r="S32" s="139">
        <f t="shared" si="11"/>
        <v>4.8335388409371148E-2</v>
      </c>
      <c r="T32" s="139">
        <f t="shared" si="12"/>
        <v>4.1738594327990139E-2</v>
      </c>
      <c r="U32" s="139">
        <f t="shared" si="13"/>
        <v>0.12348951911220715</v>
      </c>
      <c r="V32" s="139">
        <f t="shared" si="5"/>
        <v>1.4796547472256474E-2</v>
      </c>
      <c r="W32" s="139">
        <f t="shared" si="6"/>
        <v>4.9753390875462392E-2</v>
      </c>
      <c r="X32" s="139">
        <f t="shared" si="7"/>
        <v>0.1002466091245376</v>
      </c>
      <c r="Y32" s="139">
        <f t="shared" si="8"/>
        <v>8.212083847102343E-2</v>
      </c>
      <c r="Z32" s="139">
        <f t="shared" si="9"/>
        <v>0.13360049321824907</v>
      </c>
      <c r="AA32" s="139">
        <f t="shared" si="10"/>
        <v>0.2063501849568434</v>
      </c>
    </row>
    <row r="33" spans="1:27" x14ac:dyDescent="0.3">
      <c r="A33" s="116">
        <v>33817</v>
      </c>
      <c r="B33" s="134">
        <f t="shared" si="3"/>
        <v>1618600</v>
      </c>
      <c r="C33" s="135">
        <v>47000</v>
      </c>
      <c r="D33" s="136">
        <v>100300</v>
      </c>
      <c r="E33" s="136">
        <v>177800</v>
      </c>
      <c r="F33" s="136">
        <v>78200</v>
      </c>
      <c r="G33" s="136">
        <v>67500</v>
      </c>
      <c r="H33" s="136">
        <v>200900</v>
      </c>
      <c r="I33" s="136">
        <v>23900</v>
      </c>
      <c r="J33" s="136">
        <v>80900</v>
      </c>
      <c r="K33" s="136">
        <v>162600</v>
      </c>
      <c r="L33" s="136">
        <v>132600</v>
      </c>
      <c r="M33" s="136">
        <v>216900</v>
      </c>
      <c r="N33" s="137">
        <v>330000</v>
      </c>
      <c r="O33" s="138"/>
      <c r="P33" s="139">
        <f t="shared" si="15"/>
        <v>2.9037439762757938E-2</v>
      </c>
      <c r="Q33" s="139">
        <f t="shared" si="0"/>
        <v>6.1967132089460024E-2</v>
      </c>
      <c r="R33" s="139">
        <f t="shared" si="1"/>
        <v>0.109848016804646</v>
      </c>
      <c r="S33" s="139">
        <f t="shared" si="11"/>
        <v>4.8313357222290867E-2</v>
      </c>
      <c r="T33" s="139">
        <f t="shared" si="12"/>
        <v>4.1702706042258744E-2</v>
      </c>
      <c r="U33" s="139">
        <f t="shared" si="13"/>
        <v>0.12411960953910788</v>
      </c>
      <c r="V33" s="139">
        <f t="shared" si="5"/>
        <v>1.4765847028296059E-2</v>
      </c>
      <c r="W33" s="139">
        <f t="shared" si="6"/>
        <v>4.9981465463981217E-2</v>
      </c>
      <c r="X33" s="139">
        <f t="shared" si="7"/>
        <v>0.10045718522179661</v>
      </c>
      <c r="Y33" s="139">
        <f t="shared" si="8"/>
        <v>8.1922649203014952E-2</v>
      </c>
      <c r="Z33" s="139">
        <f t="shared" si="9"/>
        <v>0.13400469541579144</v>
      </c>
      <c r="AA33" s="139">
        <f t="shared" si="10"/>
        <v>0.2038798962065983</v>
      </c>
    </row>
    <row r="34" spans="1:27" x14ac:dyDescent="0.3">
      <c r="A34" s="116">
        <v>33848</v>
      </c>
      <c r="B34" s="134">
        <f t="shared" si="3"/>
        <v>1632200</v>
      </c>
      <c r="C34" s="135">
        <v>45300</v>
      </c>
      <c r="D34" s="136">
        <v>101000</v>
      </c>
      <c r="E34" s="136">
        <v>178600</v>
      </c>
      <c r="F34" s="136">
        <v>78800</v>
      </c>
      <c r="G34" s="136">
        <v>67300</v>
      </c>
      <c r="H34" s="136">
        <v>201500</v>
      </c>
      <c r="I34" s="136">
        <v>23800</v>
      </c>
      <c r="J34" s="136">
        <v>81000</v>
      </c>
      <c r="K34" s="136">
        <v>163000</v>
      </c>
      <c r="L34" s="136">
        <v>132200</v>
      </c>
      <c r="M34" s="136">
        <v>221700.00000000003</v>
      </c>
      <c r="N34" s="137">
        <v>338000</v>
      </c>
      <c r="O34" s="138"/>
      <c r="P34" s="139">
        <f t="shared" si="15"/>
        <v>2.7753951721602745E-2</v>
      </c>
      <c r="Q34" s="139">
        <f t="shared" si="0"/>
        <v>6.1879671608871464E-2</v>
      </c>
      <c r="R34" s="139">
        <f t="shared" si="1"/>
        <v>0.10942286484499449</v>
      </c>
      <c r="S34" s="139">
        <f t="shared" si="11"/>
        <v>4.8278397255238331E-2</v>
      </c>
      <c r="T34" s="139">
        <f t="shared" si="12"/>
        <v>4.1232692072049992E-2</v>
      </c>
      <c r="U34" s="139">
        <f t="shared" si="13"/>
        <v>0.12345300820977821</v>
      </c>
      <c r="V34" s="139">
        <f t="shared" si="5"/>
        <v>1.4581546379120206E-2</v>
      </c>
      <c r="W34" s="139">
        <f t="shared" si="6"/>
        <v>4.9626271290283054E-2</v>
      </c>
      <c r="X34" s="139">
        <f t="shared" si="7"/>
        <v>9.9865212596495528E-2</v>
      </c>
      <c r="Y34" s="139">
        <f t="shared" si="8"/>
        <v>8.0994976105869379E-2</v>
      </c>
      <c r="Z34" s="139">
        <f t="shared" si="9"/>
        <v>0.13582894253155253</v>
      </c>
      <c r="AA34" s="139">
        <f t="shared" si="10"/>
        <v>0.2070824653841441</v>
      </c>
    </row>
    <row r="35" spans="1:27" x14ac:dyDescent="0.3">
      <c r="A35" s="116">
        <v>33878</v>
      </c>
      <c r="B35" s="134">
        <f t="shared" si="3"/>
        <v>1644400</v>
      </c>
      <c r="C35" s="135">
        <v>46600</v>
      </c>
      <c r="D35" s="136">
        <v>101900</v>
      </c>
      <c r="E35" s="136">
        <v>179900</v>
      </c>
      <c r="F35" s="136">
        <v>79600</v>
      </c>
      <c r="G35" s="136">
        <v>67200</v>
      </c>
      <c r="H35" s="136">
        <v>201700</v>
      </c>
      <c r="I35" s="136">
        <v>23700</v>
      </c>
      <c r="J35" s="136">
        <v>81100</v>
      </c>
      <c r="K35" s="136">
        <v>160000</v>
      </c>
      <c r="L35" s="136">
        <v>133300</v>
      </c>
      <c r="M35" s="136">
        <v>224400</v>
      </c>
      <c r="N35" s="137">
        <v>345000</v>
      </c>
      <c r="O35" s="138"/>
      <c r="P35" s="139">
        <f t="shared" si="15"/>
        <v>2.833860374604719E-2</v>
      </c>
      <c r="Q35" s="139">
        <f t="shared" si="0"/>
        <v>6.1967891024081734E-2</v>
      </c>
      <c r="R35" s="139">
        <f t="shared" si="1"/>
        <v>0.10940160544879592</v>
      </c>
      <c r="S35" s="139">
        <f t="shared" si="11"/>
        <v>4.8406713694964729E-2</v>
      </c>
      <c r="T35" s="139">
        <f t="shared" si="12"/>
        <v>4.0865969350522988E-2</v>
      </c>
      <c r="U35" s="139">
        <f t="shared" si="13"/>
        <v>0.12265872050595962</v>
      </c>
      <c r="V35" s="139">
        <f t="shared" si="5"/>
        <v>1.4412551690586231E-2</v>
      </c>
      <c r="W35" s="139">
        <f t="shared" si="6"/>
        <v>4.9318900510824618E-2</v>
      </c>
      <c r="X35" s="139">
        <f t="shared" si="7"/>
        <v>9.729992702505473E-2</v>
      </c>
      <c r="Y35" s="139">
        <f t="shared" si="8"/>
        <v>8.106300170274873E-2</v>
      </c>
      <c r="Z35" s="139">
        <f t="shared" si="9"/>
        <v>0.13646314765263926</v>
      </c>
      <c r="AA35" s="139">
        <f t="shared" si="10"/>
        <v>0.20980296764777426</v>
      </c>
    </row>
    <row r="36" spans="1:27" x14ac:dyDescent="0.3">
      <c r="A36" s="116">
        <v>33909</v>
      </c>
      <c r="B36" s="134">
        <f t="shared" si="3"/>
        <v>1647000</v>
      </c>
      <c r="C36" s="135">
        <v>46900</v>
      </c>
      <c r="D36" s="136">
        <v>100600</v>
      </c>
      <c r="E36" s="136">
        <v>178800</v>
      </c>
      <c r="F36" s="136">
        <v>79200</v>
      </c>
      <c r="G36" s="136">
        <v>67100</v>
      </c>
      <c r="H36" s="136">
        <v>207000</v>
      </c>
      <c r="I36" s="136">
        <v>23700</v>
      </c>
      <c r="J36" s="136">
        <v>81200</v>
      </c>
      <c r="K36" s="136">
        <v>160600</v>
      </c>
      <c r="L36" s="136">
        <v>132900</v>
      </c>
      <c r="M36" s="136">
        <v>224000</v>
      </c>
      <c r="N36" s="137">
        <v>345000</v>
      </c>
      <c r="O36" s="138"/>
      <c r="P36" s="139">
        <f t="shared" si="15"/>
        <v>2.8476017000607163E-2</v>
      </c>
      <c r="Q36" s="139">
        <f t="shared" si="0"/>
        <v>6.1080752884031572E-2</v>
      </c>
      <c r="R36" s="139">
        <f t="shared" si="1"/>
        <v>0.10856102003642987</v>
      </c>
      <c r="S36" s="139">
        <f t="shared" si="11"/>
        <v>4.8087431693989074E-2</v>
      </c>
      <c r="T36" s="139">
        <f t="shared" si="12"/>
        <v>4.0740740740740744E-2</v>
      </c>
      <c r="U36" s="139">
        <f t="shared" si="13"/>
        <v>0.12568306010928962</v>
      </c>
      <c r="V36" s="139">
        <f t="shared" si="5"/>
        <v>1.4389799635701275E-2</v>
      </c>
      <c r="W36" s="139">
        <f t="shared" si="6"/>
        <v>4.9301760777170613E-2</v>
      </c>
      <c r="X36" s="139">
        <f t="shared" si="7"/>
        <v>9.7510625379477842E-2</v>
      </c>
      <c r="Y36" s="139">
        <f t="shared" si="8"/>
        <v>8.0692167577413473E-2</v>
      </c>
      <c r="Z36" s="139">
        <f t="shared" si="9"/>
        <v>0.13600485731633272</v>
      </c>
      <c r="AA36" s="139">
        <f t="shared" si="10"/>
        <v>0.20947176684881602</v>
      </c>
    </row>
    <row r="37" spans="1:27" x14ac:dyDescent="0.3">
      <c r="A37" s="116">
        <v>33939</v>
      </c>
      <c r="B37" s="134">
        <f t="shared" si="3"/>
        <v>1650300</v>
      </c>
      <c r="C37" s="135">
        <v>47200</v>
      </c>
      <c r="D37" s="136">
        <v>99000</v>
      </c>
      <c r="E37" s="136">
        <v>178500</v>
      </c>
      <c r="F37" s="136">
        <v>80000</v>
      </c>
      <c r="G37" s="136">
        <v>67400</v>
      </c>
      <c r="H37" s="136">
        <v>212000</v>
      </c>
      <c r="I37" s="136">
        <v>23900</v>
      </c>
      <c r="J37" s="136">
        <v>81700</v>
      </c>
      <c r="K37" s="136">
        <v>161300</v>
      </c>
      <c r="L37" s="136">
        <v>132100</v>
      </c>
      <c r="M37" s="136">
        <v>224500</v>
      </c>
      <c r="N37" s="137">
        <v>342700</v>
      </c>
      <c r="O37" s="138"/>
      <c r="P37" s="139">
        <f t="shared" si="15"/>
        <v>2.8600860449615222E-2</v>
      </c>
      <c r="Q37" s="139">
        <f t="shared" si="0"/>
        <v>5.9989092892201418E-2</v>
      </c>
      <c r="R37" s="139">
        <f t="shared" si="1"/>
        <v>0.10816215233593893</v>
      </c>
      <c r="S37" s="139">
        <f t="shared" si="11"/>
        <v>4.8476034660364785E-2</v>
      </c>
      <c r="T37" s="139">
        <f t="shared" si="12"/>
        <v>4.0841059201357326E-2</v>
      </c>
      <c r="U37" s="139">
        <f t="shared" si="13"/>
        <v>0.12846149184996666</v>
      </c>
      <c r="V37" s="139">
        <f t="shared" si="5"/>
        <v>1.4482215354783978E-2</v>
      </c>
      <c r="W37" s="139">
        <f t="shared" si="6"/>
        <v>4.9506150396897534E-2</v>
      </c>
      <c r="X37" s="139">
        <f t="shared" si="7"/>
        <v>9.7739804883960488E-2</v>
      </c>
      <c r="Y37" s="139">
        <f t="shared" si="8"/>
        <v>8.0046052232927351E-2</v>
      </c>
      <c r="Z37" s="139">
        <f t="shared" si="9"/>
        <v>0.13603587226564867</v>
      </c>
      <c r="AA37" s="139">
        <f t="shared" si="10"/>
        <v>0.20765921347633765</v>
      </c>
    </row>
    <row r="38" spans="1:27" x14ac:dyDescent="0.3">
      <c r="A38" s="116">
        <v>33970</v>
      </c>
      <c r="B38" s="134">
        <f t="shared" si="3"/>
        <v>1613200</v>
      </c>
      <c r="C38" s="135">
        <v>45600</v>
      </c>
      <c r="D38" s="136">
        <v>91800</v>
      </c>
      <c r="E38" s="136">
        <v>174800</v>
      </c>
      <c r="F38" s="136">
        <v>77100</v>
      </c>
      <c r="G38" s="136">
        <v>67400</v>
      </c>
      <c r="H38" s="136">
        <v>203200</v>
      </c>
      <c r="I38" s="136">
        <v>23900</v>
      </c>
      <c r="J38" s="136">
        <v>81100</v>
      </c>
      <c r="K38" s="136">
        <v>160600</v>
      </c>
      <c r="L38" s="136">
        <v>127600</v>
      </c>
      <c r="M38" s="136">
        <v>220600.00000000003</v>
      </c>
      <c r="N38" s="137">
        <v>339500</v>
      </c>
      <c r="O38" s="138"/>
      <c r="P38" s="139">
        <f t="shared" si="15"/>
        <v>2.8266798909000745E-2</v>
      </c>
      <c r="Q38" s="139">
        <f t="shared" si="0"/>
        <v>5.6905529382593606E-2</v>
      </c>
      <c r="R38" s="139">
        <f t="shared" si="1"/>
        <v>0.10835606248450286</v>
      </c>
      <c r="S38" s="139">
        <f t="shared" si="11"/>
        <v>4.7793206050086787E-2</v>
      </c>
      <c r="T38" s="139">
        <f t="shared" si="12"/>
        <v>4.178031242251426E-2</v>
      </c>
      <c r="U38" s="139">
        <f t="shared" si="13"/>
        <v>0.12596082320852964</v>
      </c>
      <c r="V38" s="139">
        <f t="shared" si="5"/>
        <v>1.4815273989585917E-2</v>
      </c>
      <c r="W38" s="139">
        <f t="shared" si="6"/>
        <v>5.027274981403422E-2</v>
      </c>
      <c r="X38" s="139">
        <f t="shared" si="7"/>
        <v>9.9553682122489467E-2</v>
      </c>
      <c r="Y38" s="139">
        <f t="shared" si="8"/>
        <v>7.9097446069923139E-2</v>
      </c>
      <c r="Z38" s="139">
        <f t="shared" si="9"/>
        <v>0.13674683858170097</v>
      </c>
      <c r="AA38" s="139">
        <f t="shared" si="10"/>
        <v>0.21045127696503843</v>
      </c>
    </row>
    <row r="39" spans="1:27" x14ac:dyDescent="0.3">
      <c r="A39" s="116">
        <v>34001</v>
      </c>
      <c r="B39" s="134">
        <f t="shared" si="3"/>
        <v>1625100</v>
      </c>
      <c r="C39" s="135">
        <v>45500</v>
      </c>
      <c r="D39" s="136">
        <v>94400</v>
      </c>
      <c r="E39" s="136">
        <v>174900</v>
      </c>
      <c r="F39" s="136">
        <v>77300</v>
      </c>
      <c r="G39" s="136">
        <v>67400</v>
      </c>
      <c r="H39" s="136">
        <v>201600</v>
      </c>
      <c r="I39" s="136">
        <v>23900</v>
      </c>
      <c r="J39" s="136">
        <v>81300</v>
      </c>
      <c r="K39" s="136">
        <v>161500</v>
      </c>
      <c r="L39" s="136">
        <v>130100</v>
      </c>
      <c r="M39" s="136">
        <v>224300</v>
      </c>
      <c r="N39" s="137">
        <v>342900</v>
      </c>
      <c r="O39" s="138"/>
      <c r="P39" s="139">
        <f t="shared" si="15"/>
        <v>2.79982770291059E-2</v>
      </c>
      <c r="Q39" s="139">
        <f t="shared" si="0"/>
        <v>5.808873300104609E-2</v>
      </c>
      <c r="R39" s="139">
        <f t="shared" si="1"/>
        <v>0.1076241462063873</v>
      </c>
      <c r="S39" s="139">
        <f t="shared" si="11"/>
        <v>4.7566303612085407E-2</v>
      </c>
      <c r="T39" s="139">
        <f t="shared" si="12"/>
        <v>4.147437080795028E-2</v>
      </c>
      <c r="U39" s="139">
        <f t="shared" si="13"/>
        <v>0.12405390437511538</v>
      </c>
      <c r="V39" s="139">
        <f t="shared" si="5"/>
        <v>1.4706787274629254E-2</v>
      </c>
      <c r="W39" s="139">
        <f>J39/$B39</f>
        <v>5.002769060365516E-2</v>
      </c>
      <c r="X39" s="139">
        <f t="shared" si="7"/>
        <v>9.9378499784628635E-2</v>
      </c>
      <c r="Y39" s="139">
        <f t="shared" si="8"/>
        <v>8.005661190080611E-2</v>
      </c>
      <c r="Z39" s="139">
        <f t="shared" si="9"/>
        <v>0.1380222755522737</v>
      </c>
      <c r="AA39" s="139">
        <f>N39/$B39</f>
        <v>0.21100239985231678</v>
      </c>
    </row>
    <row r="40" spans="1:27" x14ac:dyDescent="0.3">
      <c r="A40" s="116">
        <v>34029</v>
      </c>
      <c r="B40" s="134">
        <f t="shared" si="3"/>
        <v>1634400</v>
      </c>
      <c r="C40" s="135">
        <v>44900</v>
      </c>
      <c r="D40" s="136">
        <v>97300</v>
      </c>
      <c r="E40" s="136">
        <v>175400</v>
      </c>
      <c r="F40" s="136">
        <v>77600</v>
      </c>
      <c r="G40" s="136">
        <v>67700</v>
      </c>
      <c r="H40" s="136">
        <v>202400</v>
      </c>
      <c r="I40" s="136">
        <v>23900</v>
      </c>
      <c r="J40" s="136">
        <v>81500</v>
      </c>
      <c r="K40" s="136">
        <v>162500</v>
      </c>
      <c r="L40" s="136">
        <v>131900</v>
      </c>
      <c r="M40" s="136">
        <v>226100</v>
      </c>
      <c r="N40" s="137">
        <v>343200</v>
      </c>
      <c r="O40" s="138"/>
      <c r="P40" s="139">
        <f t="shared" si="15"/>
        <v>2.7471855115026922E-2</v>
      </c>
      <c r="Q40" s="139">
        <f t="shared" si="0"/>
        <v>5.9532550171316694E-2</v>
      </c>
      <c r="R40" s="139">
        <f t="shared" si="1"/>
        <v>0.10731767009300049</v>
      </c>
      <c r="S40" s="139">
        <f t="shared" si="11"/>
        <v>4.7479197258932938E-2</v>
      </c>
      <c r="T40" s="139">
        <f t="shared" si="12"/>
        <v>4.1421928536465979E-2</v>
      </c>
      <c r="U40" s="139">
        <f t="shared" si="13"/>
        <v>0.12383749388154675</v>
      </c>
      <c r="V40" s="139">
        <f t="shared" si="5"/>
        <v>1.4623103279490944E-2</v>
      </c>
      <c r="W40" s="139">
        <f t="shared" ref="W40:W44" si="16">J40/$B40</f>
        <v>4.9865394028389624E-2</v>
      </c>
      <c r="X40" s="139">
        <f t="shared" si="7"/>
        <v>9.9424865394028394E-2</v>
      </c>
      <c r="Y40" s="139">
        <f t="shared" si="8"/>
        <v>8.0702398433675965E-2</v>
      </c>
      <c r="Z40" s="139">
        <f t="shared" si="9"/>
        <v>0.13833822809593735</v>
      </c>
      <c r="AA40" s="139">
        <f t="shared" ref="AA40:AA44" si="17">N40/$B40</f>
        <v>0.20998531571218795</v>
      </c>
    </row>
    <row r="41" spans="1:27" x14ac:dyDescent="0.3">
      <c r="A41" s="116">
        <v>34060</v>
      </c>
      <c r="B41" s="134">
        <f t="shared" si="3"/>
        <v>1646600</v>
      </c>
      <c r="C41" s="135">
        <v>45100</v>
      </c>
      <c r="D41" s="136">
        <v>97700</v>
      </c>
      <c r="E41" s="136">
        <v>174900</v>
      </c>
      <c r="F41" s="136">
        <v>78000</v>
      </c>
      <c r="G41" s="136">
        <v>68600</v>
      </c>
      <c r="H41" s="136">
        <v>203200</v>
      </c>
      <c r="I41" s="136">
        <v>23700</v>
      </c>
      <c r="J41" s="136">
        <v>82100</v>
      </c>
      <c r="K41" s="136">
        <v>164600</v>
      </c>
      <c r="L41" s="136">
        <v>134200</v>
      </c>
      <c r="M41" s="136">
        <v>228500</v>
      </c>
      <c r="N41" s="137">
        <v>346000</v>
      </c>
      <c r="O41" s="138"/>
      <c r="P41" s="139">
        <f t="shared" si="15"/>
        <v>2.738977286529819E-2</v>
      </c>
      <c r="Q41" s="139">
        <f t="shared" si="0"/>
        <v>5.9334386007530666E-2</v>
      </c>
      <c r="R41" s="139">
        <f t="shared" si="1"/>
        <v>0.10621887525810761</v>
      </c>
      <c r="S41" s="139">
        <f t="shared" si="11"/>
        <v>4.7370338880116603E-2</v>
      </c>
      <c r="T41" s="139">
        <f t="shared" si="12"/>
        <v>4.1661605733025631E-2</v>
      </c>
      <c r="U41" s="139">
        <f t="shared" si="13"/>
        <v>0.123405805903073</v>
      </c>
      <c r="V41" s="139">
        <f t="shared" si="5"/>
        <v>1.4393295275112353E-2</v>
      </c>
      <c r="W41" s="139">
        <f t="shared" si="16"/>
        <v>4.9860318231507349E-2</v>
      </c>
      <c r="X41" s="139">
        <f t="shared" si="7"/>
        <v>9.9963561277784524E-2</v>
      </c>
      <c r="Y41" s="139">
        <f t="shared" si="8"/>
        <v>8.1501275355277542E-2</v>
      </c>
      <c r="Z41" s="139">
        <f t="shared" si="9"/>
        <v>0.13877080043726467</v>
      </c>
      <c r="AA41" s="139">
        <f t="shared" si="17"/>
        <v>0.21012996477590185</v>
      </c>
    </row>
    <row r="42" spans="1:27" x14ac:dyDescent="0.3">
      <c r="A42" s="116">
        <v>34090</v>
      </c>
      <c r="B42" s="134">
        <f t="shared" si="3"/>
        <v>1656500</v>
      </c>
      <c r="C42" s="135">
        <v>45400</v>
      </c>
      <c r="D42" s="136">
        <v>103200</v>
      </c>
      <c r="E42" s="136">
        <v>175000</v>
      </c>
      <c r="F42" s="136">
        <v>79400</v>
      </c>
      <c r="G42" s="136">
        <v>68700</v>
      </c>
      <c r="H42" s="136">
        <v>203400</v>
      </c>
      <c r="I42" s="136">
        <v>24000</v>
      </c>
      <c r="J42" s="136">
        <v>82100</v>
      </c>
      <c r="K42" s="136">
        <v>164600</v>
      </c>
      <c r="L42" s="136">
        <v>136900</v>
      </c>
      <c r="M42" s="136">
        <v>227500</v>
      </c>
      <c r="N42" s="137">
        <v>346300</v>
      </c>
      <c r="O42" s="138"/>
      <c r="P42" s="139">
        <f t="shared" si="15"/>
        <v>2.740718382130999E-2</v>
      </c>
      <c r="Q42" s="139">
        <f t="shared" ref="Q42:Q44" si="18">D42/$B42</f>
        <v>6.2300030184123154E-2</v>
      </c>
      <c r="R42" s="139">
        <f t="shared" ref="R42:R44" si="19">E42/$B42</f>
        <v>0.1056444310292786</v>
      </c>
      <c r="S42" s="139">
        <f t="shared" si="11"/>
        <v>4.7932387564141261E-2</v>
      </c>
      <c r="T42" s="139">
        <f t="shared" si="12"/>
        <v>4.1472985209779656E-2</v>
      </c>
      <c r="U42" s="139">
        <f t="shared" si="13"/>
        <v>0.12278901297917295</v>
      </c>
      <c r="V42" s="139">
        <f t="shared" si="5"/>
        <v>1.4488379112586779E-2</v>
      </c>
      <c r="W42" s="139">
        <f t="shared" si="16"/>
        <v>4.9562330214307275E-2</v>
      </c>
      <c r="X42" s="139">
        <f t="shared" si="7"/>
        <v>9.9366133413824331E-2</v>
      </c>
      <c r="Y42" s="139">
        <f t="shared" si="8"/>
        <v>8.2644129188047089E-2</v>
      </c>
      <c r="Z42" s="139">
        <f t="shared" si="9"/>
        <v>0.13733776033806219</v>
      </c>
      <c r="AA42" s="139">
        <f t="shared" si="17"/>
        <v>0.20905523694536673</v>
      </c>
    </row>
    <row r="43" spans="1:27" x14ac:dyDescent="0.3">
      <c r="A43" s="116">
        <v>34121</v>
      </c>
      <c r="B43" s="134">
        <f t="shared" si="3"/>
        <v>1659600</v>
      </c>
      <c r="C43" s="135">
        <v>46300</v>
      </c>
      <c r="D43" s="136">
        <v>103400</v>
      </c>
      <c r="E43" s="136">
        <v>175800</v>
      </c>
      <c r="F43" s="136">
        <v>79900</v>
      </c>
      <c r="G43" s="136">
        <v>68900</v>
      </c>
      <c r="H43" s="136">
        <v>204300</v>
      </c>
      <c r="I43" s="136">
        <v>26200</v>
      </c>
      <c r="J43" s="136">
        <v>82600</v>
      </c>
      <c r="K43" s="136">
        <v>165900</v>
      </c>
      <c r="L43" s="136">
        <v>138100</v>
      </c>
      <c r="M43" s="136">
        <v>224800</v>
      </c>
      <c r="N43" s="137">
        <v>343400</v>
      </c>
      <c r="O43" s="138"/>
      <c r="P43" s="139">
        <f t="shared" si="15"/>
        <v>2.7898288744275728E-2</v>
      </c>
      <c r="Q43" s="139">
        <f t="shared" si="18"/>
        <v>6.230416967944083E-2</v>
      </c>
      <c r="R43" s="139">
        <f t="shared" si="19"/>
        <v>0.10592913955169921</v>
      </c>
      <c r="S43" s="139">
        <f t="shared" si="11"/>
        <v>4.8144131115931549E-2</v>
      </c>
      <c r="T43" s="139">
        <f t="shared" si="12"/>
        <v>4.1516027958544227E-2</v>
      </c>
      <c r="U43" s="139">
        <f t="shared" si="13"/>
        <v>0.12310195227765727</v>
      </c>
      <c r="V43" s="139">
        <f t="shared" si="5"/>
        <v>1.5786936611231622E-2</v>
      </c>
      <c r="W43" s="139">
        <f t="shared" si="16"/>
        <v>4.977102916365389E-2</v>
      </c>
      <c r="X43" s="139">
        <f t="shared" si="7"/>
        <v>9.9963846710050611E-2</v>
      </c>
      <c r="Y43" s="139">
        <f t="shared" si="8"/>
        <v>8.3212822366835387E-2</v>
      </c>
      <c r="Z43" s="139">
        <f t="shared" si="9"/>
        <v>0.13545432634369728</v>
      </c>
      <c r="AA43" s="139">
        <f t="shared" si="17"/>
        <v>0.20691732947698241</v>
      </c>
    </row>
    <row r="44" spans="1:27" x14ac:dyDescent="0.3">
      <c r="A44" s="116">
        <v>34151</v>
      </c>
      <c r="B44" s="134">
        <f t="shared" si="3"/>
        <v>1648400</v>
      </c>
      <c r="C44" s="135">
        <v>46600</v>
      </c>
      <c r="D44" s="136">
        <v>99900</v>
      </c>
      <c r="E44" s="136">
        <v>177100</v>
      </c>
      <c r="F44" s="136">
        <v>80500</v>
      </c>
      <c r="G44" s="136">
        <v>69000</v>
      </c>
      <c r="H44" s="136">
        <v>206600</v>
      </c>
      <c r="I44" s="136">
        <v>24000</v>
      </c>
      <c r="J44" s="136">
        <v>83200</v>
      </c>
      <c r="K44" s="136">
        <v>169400</v>
      </c>
      <c r="L44" s="136">
        <v>137200</v>
      </c>
      <c r="M44" s="136">
        <v>225600</v>
      </c>
      <c r="N44" s="137">
        <v>329300</v>
      </c>
      <c r="O44" s="138"/>
      <c r="P44" s="139">
        <f t="shared" si="15"/>
        <v>2.8269837418102402E-2</v>
      </c>
      <c r="Q44" s="139">
        <f t="shared" si="18"/>
        <v>6.0604222276146563E-2</v>
      </c>
      <c r="R44" s="139">
        <f t="shared" si="19"/>
        <v>0.1074375151662218</v>
      </c>
      <c r="S44" s="139">
        <f t="shared" si="11"/>
        <v>4.8835234166464452E-2</v>
      </c>
      <c r="T44" s="139">
        <f t="shared" si="12"/>
        <v>4.1858772142683812E-2</v>
      </c>
      <c r="U44" s="139">
        <f t="shared" si="13"/>
        <v>0.12533365687939821</v>
      </c>
      <c r="V44" s="139">
        <f t="shared" si="5"/>
        <v>1.455957291919437E-2</v>
      </c>
      <c r="W44" s="139">
        <f t="shared" si="16"/>
        <v>5.0473186119873815E-2</v>
      </c>
      <c r="X44" s="139">
        <f t="shared" si="7"/>
        <v>0.10276631885464693</v>
      </c>
      <c r="Y44" s="139">
        <f t="shared" si="8"/>
        <v>8.3232225188061157E-2</v>
      </c>
      <c r="Z44" s="139">
        <f t="shared" si="9"/>
        <v>0.13685998544042707</v>
      </c>
      <c r="AA44" s="139">
        <f t="shared" si="17"/>
        <v>0.19976947342877943</v>
      </c>
    </row>
    <row r="45" spans="1:27" x14ac:dyDescent="0.3">
      <c r="A45" s="116">
        <v>34182</v>
      </c>
      <c r="B45" s="134">
        <f t="shared" si="3"/>
        <v>1648700</v>
      </c>
      <c r="C45" s="141">
        <v>47300</v>
      </c>
      <c r="D45" s="142">
        <v>99500</v>
      </c>
      <c r="E45" s="142">
        <v>177800</v>
      </c>
      <c r="F45" s="142">
        <v>80800</v>
      </c>
      <c r="G45" s="142">
        <v>68900</v>
      </c>
      <c r="H45" s="142">
        <v>207800</v>
      </c>
      <c r="I45" s="142">
        <v>24000</v>
      </c>
      <c r="J45" s="142">
        <v>83400</v>
      </c>
      <c r="K45" s="142">
        <v>169900</v>
      </c>
      <c r="L45" s="142">
        <v>137900</v>
      </c>
      <c r="M45" s="142">
        <v>225700</v>
      </c>
      <c r="N45" s="134">
        <v>325700</v>
      </c>
      <c r="O45" s="138"/>
      <c r="P45" s="139">
        <f t="shared" ref="P45:P49" si="20">C45/$B45</f>
        <v>2.8689270334202707E-2</v>
      </c>
      <c r="Q45" s="139">
        <f t="shared" ref="Q45:Q49" si="21">D45/$B45</f>
        <v>6.035057924425305E-2</v>
      </c>
      <c r="R45" s="139">
        <f t="shared" ref="R45:R49" si="22">E45/$B45</f>
        <v>0.10784254260932856</v>
      </c>
      <c r="S45" s="139">
        <f t="shared" ref="S45:S49" si="23">F45/$B45</f>
        <v>4.9008309577242677E-2</v>
      </c>
      <c r="T45" s="139">
        <f t="shared" ref="T45:T49" si="24">G45/$B45</f>
        <v>4.1790501607326988E-2</v>
      </c>
      <c r="U45" s="139">
        <f t="shared" ref="U45:U49" si="25">H45/$B45</f>
        <v>0.1260386971553345</v>
      </c>
      <c r="V45" s="139">
        <f t="shared" ref="V45:V49" si="26">I45/$B45</f>
        <v>1.4556923636804756E-2</v>
      </c>
      <c r="W45" s="139">
        <f t="shared" ref="W45:W49" si="27">J45/$B45</f>
        <v>5.0585309637896522E-2</v>
      </c>
      <c r="X45" s="139">
        <f t="shared" ref="X45:X49" si="28">K45/$B45</f>
        <v>0.10305088857888033</v>
      </c>
      <c r="Y45" s="139">
        <f t="shared" ref="Y45:Y49" si="29">L45/$B45</f>
        <v>8.3641657063140654E-2</v>
      </c>
      <c r="Z45" s="139">
        <f t="shared" ref="Z45:Z49" si="30">M45/$B45</f>
        <v>0.13689573603445138</v>
      </c>
      <c r="AA45" s="139">
        <f t="shared" ref="AA45:AA49" si="31">N45/$B45</f>
        <v>0.19754958452113786</v>
      </c>
    </row>
    <row r="46" spans="1:27" x14ac:dyDescent="0.3">
      <c r="A46" s="116">
        <v>34213</v>
      </c>
      <c r="B46" s="134">
        <f t="shared" si="3"/>
        <v>1670800</v>
      </c>
      <c r="C46" s="141">
        <v>47200</v>
      </c>
      <c r="D46" s="142">
        <v>101100</v>
      </c>
      <c r="E46" s="142">
        <v>178600</v>
      </c>
      <c r="F46" s="142">
        <v>81600</v>
      </c>
      <c r="G46" s="142">
        <v>69000</v>
      </c>
      <c r="H46" s="142">
        <v>207500</v>
      </c>
      <c r="I46" s="142">
        <v>24300</v>
      </c>
      <c r="J46" s="142">
        <v>83500</v>
      </c>
      <c r="K46" s="142">
        <v>169500</v>
      </c>
      <c r="L46" s="142">
        <v>137500</v>
      </c>
      <c r="M46" s="142">
        <v>230600</v>
      </c>
      <c r="N46" s="134">
        <v>340400</v>
      </c>
      <c r="O46" s="138"/>
      <c r="P46" s="139">
        <f t="shared" si="20"/>
        <v>2.8249940148431889E-2</v>
      </c>
      <c r="Q46" s="139">
        <f t="shared" si="21"/>
        <v>6.0509935360306438E-2</v>
      </c>
      <c r="R46" s="139">
        <f t="shared" si="22"/>
        <v>0.10689490064639694</v>
      </c>
      <c r="S46" s="139">
        <f t="shared" si="23"/>
        <v>4.883887957864496E-2</v>
      </c>
      <c r="T46" s="139">
        <f t="shared" si="24"/>
        <v>4.1297581996648312E-2</v>
      </c>
      <c r="U46" s="139">
        <f t="shared" si="25"/>
        <v>0.12419200383050036</v>
      </c>
      <c r="V46" s="139">
        <f t="shared" si="26"/>
        <v>1.4543931050993535E-2</v>
      </c>
      <c r="W46" s="139">
        <f t="shared" si="27"/>
        <v>4.9976059372755566E-2</v>
      </c>
      <c r="X46" s="139">
        <f t="shared" si="28"/>
        <v>0.10144840794828824</v>
      </c>
      <c r="Y46" s="139">
        <f t="shared" si="29"/>
        <v>8.2295906152741197E-2</v>
      </c>
      <c r="Z46" s="139">
        <f t="shared" si="30"/>
        <v>0.13801771606416088</v>
      </c>
      <c r="AA46" s="139">
        <f t="shared" si="31"/>
        <v>0.20373473785013169</v>
      </c>
    </row>
    <row r="47" spans="1:27" x14ac:dyDescent="0.3">
      <c r="A47" s="116">
        <v>34243</v>
      </c>
      <c r="B47" s="134">
        <f t="shared" si="3"/>
        <v>1684400</v>
      </c>
      <c r="C47" s="141">
        <v>47100</v>
      </c>
      <c r="D47" s="142">
        <v>100600</v>
      </c>
      <c r="E47" s="142">
        <v>178900</v>
      </c>
      <c r="F47" s="142">
        <v>82600</v>
      </c>
      <c r="G47" s="142">
        <v>68500</v>
      </c>
      <c r="H47" s="142">
        <v>207900</v>
      </c>
      <c r="I47" s="142">
        <v>24200</v>
      </c>
      <c r="J47" s="142">
        <v>83300</v>
      </c>
      <c r="K47" s="142">
        <v>170300</v>
      </c>
      <c r="L47" s="142">
        <v>137900</v>
      </c>
      <c r="M47" s="142">
        <v>232700</v>
      </c>
      <c r="N47" s="134">
        <v>350400</v>
      </c>
      <c r="O47" s="138"/>
      <c r="P47" s="139">
        <f t="shared" si="20"/>
        <v>2.7962479221087629E-2</v>
      </c>
      <c r="Q47" s="139">
        <f t="shared" si="21"/>
        <v>5.9724530990263598E-2</v>
      </c>
      <c r="R47" s="139">
        <f t="shared" si="22"/>
        <v>0.10620992638328187</v>
      </c>
      <c r="S47" s="139">
        <f t="shared" si="23"/>
        <v>4.9038233198765137E-2</v>
      </c>
      <c r="T47" s="139">
        <f t="shared" si="24"/>
        <v>4.0667299928758012E-2</v>
      </c>
      <c r="U47" s="139">
        <f t="shared" si="25"/>
        <v>0.12342673949180717</v>
      </c>
      <c r="V47" s="139">
        <f t="shared" si="26"/>
        <v>1.4367133697459036E-2</v>
      </c>
      <c r="W47" s="139">
        <f t="shared" si="27"/>
        <v>4.9453811446212304E-2</v>
      </c>
      <c r="X47" s="139">
        <f t="shared" si="28"/>
        <v>0.10110425077178817</v>
      </c>
      <c r="Y47" s="139">
        <f t="shared" si="29"/>
        <v>8.1868914747090946E-2</v>
      </c>
      <c r="Z47" s="139">
        <f t="shared" si="30"/>
        <v>0.1381500831156495</v>
      </c>
      <c r="AA47" s="139">
        <f t="shared" si="31"/>
        <v>0.20802659700783663</v>
      </c>
    </row>
    <row r="48" spans="1:27" x14ac:dyDescent="0.3">
      <c r="A48" s="116">
        <v>34274</v>
      </c>
      <c r="B48" s="134">
        <f t="shared" si="3"/>
        <v>1690100</v>
      </c>
      <c r="C48" s="141">
        <v>47000</v>
      </c>
      <c r="D48" s="142">
        <v>100100</v>
      </c>
      <c r="E48" s="142">
        <v>178200</v>
      </c>
      <c r="F48" s="142">
        <v>83200</v>
      </c>
      <c r="G48" s="142">
        <v>68600</v>
      </c>
      <c r="H48" s="142">
        <v>212600</v>
      </c>
      <c r="I48" s="142">
        <v>24300</v>
      </c>
      <c r="J48" s="142">
        <v>83400</v>
      </c>
      <c r="K48" s="142">
        <v>170700</v>
      </c>
      <c r="L48" s="142">
        <v>139100</v>
      </c>
      <c r="M48" s="142">
        <v>233700.00000000003</v>
      </c>
      <c r="N48" s="134">
        <v>349200</v>
      </c>
      <c r="O48" s="138"/>
      <c r="P48" s="139">
        <f t="shared" si="20"/>
        <v>2.7809005384296787E-2</v>
      </c>
      <c r="Q48" s="139">
        <f t="shared" si="21"/>
        <v>5.9227264658895926E-2</v>
      </c>
      <c r="R48" s="139">
        <f t="shared" si="22"/>
        <v>0.10543754807407846</v>
      </c>
      <c r="S48" s="139">
        <f t="shared" si="23"/>
        <v>4.9227856339861549E-2</v>
      </c>
      <c r="T48" s="139">
        <f t="shared" si="24"/>
        <v>4.0589314241760842E-2</v>
      </c>
      <c r="U48" s="139">
        <f t="shared" si="25"/>
        <v>0.12579137329152121</v>
      </c>
      <c r="V48" s="139">
        <f t="shared" si="26"/>
        <v>1.4377847464647063E-2</v>
      </c>
      <c r="W48" s="139">
        <f t="shared" si="27"/>
        <v>4.9346192532986215E-2</v>
      </c>
      <c r="X48" s="139">
        <f t="shared" si="28"/>
        <v>0.10099994083190343</v>
      </c>
      <c r="Y48" s="139">
        <f t="shared" si="29"/>
        <v>8.2302822318206029E-2</v>
      </c>
      <c r="Z48" s="139">
        <f t="shared" si="30"/>
        <v>0.13827584166617363</v>
      </c>
      <c r="AA48" s="139">
        <f t="shared" si="31"/>
        <v>0.20661499319566889</v>
      </c>
    </row>
    <row r="49" spans="1:27" x14ac:dyDescent="0.3">
      <c r="A49" s="116">
        <v>34304</v>
      </c>
      <c r="B49" s="134">
        <f t="shared" si="3"/>
        <v>1699900</v>
      </c>
      <c r="C49" s="141">
        <v>47500</v>
      </c>
      <c r="D49" s="142">
        <v>100700</v>
      </c>
      <c r="E49" s="142">
        <v>177900</v>
      </c>
      <c r="F49" s="142">
        <v>84000</v>
      </c>
      <c r="G49" s="142">
        <v>69000</v>
      </c>
      <c r="H49" s="142">
        <v>217400</v>
      </c>
      <c r="I49" s="142">
        <v>24500</v>
      </c>
      <c r="J49" s="142">
        <v>84300</v>
      </c>
      <c r="K49" s="142">
        <v>171900</v>
      </c>
      <c r="L49" s="142">
        <v>141000</v>
      </c>
      <c r="M49" s="142">
        <v>234200</v>
      </c>
      <c r="N49" s="134">
        <v>347500</v>
      </c>
      <c r="O49" s="138"/>
      <c r="P49" s="139">
        <f t="shared" si="20"/>
        <v>2.7942820165892113E-2</v>
      </c>
      <c r="Q49" s="139">
        <f t="shared" si="21"/>
        <v>5.9238778751691278E-2</v>
      </c>
      <c r="R49" s="139">
        <f t="shared" si="22"/>
        <v>0.10465321489499382</v>
      </c>
      <c r="S49" s="139">
        <f t="shared" si="23"/>
        <v>4.9414671451261841E-2</v>
      </c>
      <c r="T49" s="139">
        <f t="shared" si="24"/>
        <v>4.0590622977822226E-2</v>
      </c>
      <c r="U49" s="139">
        <f t="shared" si="25"/>
        <v>0.12788987587505146</v>
      </c>
      <c r="V49" s="139">
        <f t="shared" si="26"/>
        <v>1.4412612506618036E-2</v>
      </c>
      <c r="W49" s="139">
        <f t="shared" si="27"/>
        <v>4.959115242073063E-2</v>
      </c>
      <c r="X49" s="139">
        <f t="shared" si="28"/>
        <v>0.10112359550561797</v>
      </c>
      <c r="Y49" s="139">
        <f t="shared" si="29"/>
        <v>8.2946055650332376E-2</v>
      </c>
      <c r="Z49" s="139">
        <f t="shared" si="30"/>
        <v>0.13777281016530385</v>
      </c>
      <c r="AA49" s="139">
        <f t="shared" si="31"/>
        <v>0.20442378963468438</v>
      </c>
    </row>
    <row r="50" spans="1:27" x14ac:dyDescent="0.3">
      <c r="A50" s="116">
        <v>34335</v>
      </c>
      <c r="B50" s="143">
        <f t="shared" si="3"/>
        <v>1665000</v>
      </c>
      <c r="C50" s="144">
        <v>46100</v>
      </c>
      <c r="D50" s="145">
        <v>96700</v>
      </c>
      <c r="E50" s="145">
        <v>173200</v>
      </c>
      <c r="F50" s="145">
        <v>82200</v>
      </c>
      <c r="G50" s="145">
        <v>68500</v>
      </c>
      <c r="H50" s="145">
        <v>207100</v>
      </c>
      <c r="I50" s="145">
        <v>23800</v>
      </c>
      <c r="J50" s="145">
        <v>83300</v>
      </c>
      <c r="K50" s="145">
        <v>171800</v>
      </c>
      <c r="L50" s="145">
        <v>136500</v>
      </c>
      <c r="M50" s="145">
        <v>229800</v>
      </c>
      <c r="N50" s="143">
        <v>346000</v>
      </c>
      <c r="O50" s="138"/>
      <c r="P50" s="139">
        <f>C50/$B50</f>
        <v>2.7687687687687687E-2</v>
      </c>
      <c r="Q50" s="139">
        <f t="shared" ref="Q50:Q65" si="32">D50/$B50</f>
        <v>5.8078078078078077E-2</v>
      </c>
      <c r="R50" s="139">
        <f t="shared" ref="R50:R65" si="33">E50/$B50</f>
        <v>0.10402402402402403</v>
      </c>
      <c r="S50" s="139">
        <f t="shared" ref="S50:S65" si="34">F50/$B50</f>
        <v>4.9369369369369372E-2</v>
      </c>
      <c r="T50" s="139">
        <f t="shared" ref="T50:T65" si="35">G50/$B50</f>
        <v>4.114114114114114E-2</v>
      </c>
      <c r="U50" s="139">
        <f t="shared" ref="U50:U65" si="36">H50/$B50</f>
        <v>0.12438438438438439</v>
      </c>
      <c r="V50" s="139">
        <f t="shared" ref="V50:V65" si="37">I50/$B50</f>
        <v>1.4294294294294295E-2</v>
      </c>
      <c r="W50" s="139">
        <f t="shared" ref="W50:W65" si="38">J50/$B50</f>
        <v>5.003003003003003E-2</v>
      </c>
      <c r="X50" s="139">
        <f t="shared" ref="X50:X65" si="39">K50/$B50</f>
        <v>0.10318318318318319</v>
      </c>
      <c r="Y50" s="139">
        <f t="shared" ref="Y50:Y65" si="40">L50/$B50</f>
        <v>8.1981981981981977E-2</v>
      </c>
      <c r="Z50" s="139">
        <f t="shared" ref="Z50:Z65" si="41">M50/$B50</f>
        <v>0.13801801801801802</v>
      </c>
      <c r="AA50" s="139">
        <f>N50/$B50</f>
        <v>0.2078078078078078</v>
      </c>
    </row>
    <row r="51" spans="1:27" x14ac:dyDescent="0.3">
      <c r="A51" s="116">
        <v>34366</v>
      </c>
      <c r="B51" s="137">
        <f t="shared" si="3"/>
        <v>1679200</v>
      </c>
      <c r="C51" s="135">
        <v>46200</v>
      </c>
      <c r="D51" s="136">
        <v>100200</v>
      </c>
      <c r="E51" s="136">
        <v>173400</v>
      </c>
      <c r="F51" s="136">
        <v>82900</v>
      </c>
      <c r="G51" s="136">
        <v>68700</v>
      </c>
      <c r="H51" s="136">
        <v>205300</v>
      </c>
      <c r="I51" s="136">
        <v>23900</v>
      </c>
      <c r="J51" s="136">
        <v>83300</v>
      </c>
      <c r="K51" s="136">
        <v>172600</v>
      </c>
      <c r="L51" s="136">
        <v>140000</v>
      </c>
      <c r="M51" s="136">
        <v>234800</v>
      </c>
      <c r="N51" s="137">
        <v>347900</v>
      </c>
      <c r="O51" s="138"/>
      <c r="P51" s="139">
        <f t="shared" ref="P51:AA86" si="42">C51/$B51</f>
        <v>2.7513101476893759E-2</v>
      </c>
      <c r="Q51" s="139">
        <f t="shared" si="32"/>
        <v>5.9671272034302052E-2</v>
      </c>
      <c r="R51" s="139">
        <f t="shared" si="33"/>
        <v>0.10326345878989995</v>
      </c>
      <c r="S51" s="139">
        <f t="shared" si="34"/>
        <v>4.9368747022391614E-2</v>
      </c>
      <c r="T51" s="139">
        <f t="shared" si="35"/>
        <v>4.0912339209147212E-2</v>
      </c>
      <c r="U51" s="139">
        <f t="shared" si="36"/>
        <v>0.12226060028585041</v>
      </c>
      <c r="V51" s="139">
        <f t="shared" si="37"/>
        <v>1.4232968080038114E-2</v>
      </c>
      <c r="W51" s="139">
        <f t="shared" si="38"/>
        <v>4.9606955693187231E-2</v>
      </c>
      <c r="X51" s="139">
        <f t="shared" si="39"/>
        <v>0.10278704144830872</v>
      </c>
      <c r="Y51" s="139">
        <f t="shared" si="40"/>
        <v>8.3373034778465929E-2</v>
      </c>
      <c r="Z51" s="139">
        <f t="shared" si="41"/>
        <v>0.13982848975702716</v>
      </c>
      <c r="AA51" s="139">
        <f t="shared" ref="AA51:AA65" si="43">N51/$B51</f>
        <v>0.20718199142448784</v>
      </c>
    </row>
    <row r="52" spans="1:27" x14ac:dyDescent="0.3">
      <c r="A52" s="116">
        <v>34394</v>
      </c>
      <c r="B52" s="137">
        <f t="shared" si="3"/>
        <v>1699900</v>
      </c>
      <c r="C52" s="135">
        <v>46500</v>
      </c>
      <c r="D52" s="136">
        <v>104100</v>
      </c>
      <c r="E52" s="136">
        <v>175100</v>
      </c>
      <c r="F52" s="136">
        <v>83700</v>
      </c>
      <c r="G52" s="136">
        <v>69300</v>
      </c>
      <c r="H52" s="136">
        <v>207400</v>
      </c>
      <c r="I52" s="136">
        <v>24000</v>
      </c>
      <c r="J52" s="136">
        <v>84100</v>
      </c>
      <c r="K52" s="136">
        <v>173900</v>
      </c>
      <c r="L52" s="136">
        <v>142300</v>
      </c>
      <c r="M52" s="136">
        <v>237499.99999999997</v>
      </c>
      <c r="N52" s="137">
        <v>352000</v>
      </c>
      <c r="O52" s="138"/>
      <c r="P52" s="139">
        <f t="shared" si="42"/>
        <v>2.7354550267662803E-2</v>
      </c>
      <c r="Q52" s="139">
        <f t="shared" si="32"/>
        <v>6.1238896405670921E-2</v>
      </c>
      <c r="R52" s="139">
        <f t="shared" si="33"/>
        <v>0.10300605917995176</v>
      </c>
      <c r="S52" s="139">
        <f t="shared" si="34"/>
        <v>4.9238190481793044E-2</v>
      </c>
      <c r="T52" s="139">
        <f t="shared" si="35"/>
        <v>4.0767103947291015E-2</v>
      </c>
      <c r="U52" s="139">
        <f t="shared" si="36"/>
        <v>0.1220071768927584</v>
      </c>
      <c r="V52" s="139">
        <f t="shared" si="37"/>
        <v>1.4118477557503383E-2</v>
      </c>
      <c r="W52" s="139">
        <f t="shared" si="38"/>
        <v>4.9473498441084771E-2</v>
      </c>
      <c r="X52" s="139">
        <f t="shared" si="39"/>
        <v>0.10230013530207659</v>
      </c>
      <c r="Y52" s="139">
        <f t="shared" si="40"/>
        <v>8.3710806518030478E-2</v>
      </c>
      <c r="Z52" s="139">
        <f t="shared" si="41"/>
        <v>0.13971410082946054</v>
      </c>
      <c r="AA52" s="139">
        <f t="shared" si="43"/>
        <v>0.20707100417671628</v>
      </c>
    </row>
    <row r="53" spans="1:27" x14ac:dyDescent="0.3">
      <c r="A53" s="116">
        <v>34425</v>
      </c>
      <c r="B53" s="137">
        <f t="shared" si="3"/>
        <v>1704600</v>
      </c>
      <c r="C53" s="135">
        <v>47200</v>
      </c>
      <c r="D53" s="136">
        <v>100700</v>
      </c>
      <c r="E53" s="136">
        <v>176300</v>
      </c>
      <c r="F53" s="136">
        <v>83400</v>
      </c>
      <c r="G53" s="136">
        <v>70000</v>
      </c>
      <c r="H53" s="136">
        <v>206600</v>
      </c>
      <c r="I53" s="136">
        <v>24000</v>
      </c>
      <c r="J53" s="136">
        <v>82500</v>
      </c>
      <c r="K53" s="136">
        <v>175300</v>
      </c>
      <c r="L53" s="136">
        <v>145600</v>
      </c>
      <c r="M53" s="136">
        <v>237400.00000000003</v>
      </c>
      <c r="N53" s="137">
        <v>355600</v>
      </c>
      <c r="O53" s="138"/>
      <c r="P53" s="139">
        <f t="shared" si="42"/>
        <v>2.7689780593687669E-2</v>
      </c>
      <c r="Q53" s="139">
        <f t="shared" si="32"/>
        <v>5.9075442919159921E-2</v>
      </c>
      <c r="R53" s="139">
        <f t="shared" si="33"/>
        <v>0.10342602370057491</v>
      </c>
      <c r="S53" s="139">
        <f t="shared" si="34"/>
        <v>4.892643435410067E-2</v>
      </c>
      <c r="T53" s="139">
        <f t="shared" si="35"/>
        <v>4.1065352575384254E-2</v>
      </c>
      <c r="U53" s="139">
        <f t="shared" si="36"/>
        <v>0.12120145488677696</v>
      </c>
      <c r="V53" s="139">
        <f t="shared" si="37"/>
        <v>1.4079549454417459E-2</v>
      </c>
      <c r="W53" s="139">
        <f t="shared" si="38"/>
        <v>4.8398451249560014E-2</v>
      </c>
      <c r="X53" s="139">
        <f t="shared" si="39"/>
        <v>0.10283937580664085</v>
      </c>
      <c r="Y53" s="139">
        <f t="shared" si="40"/>
        <v>8.5415933356799242E-2</v>
      </c>
      <c r="Z53" s="139">
        <f t="shared" si="41"/>
        <v>0.13927021001994605</v>
      </c>
      <c r="AA53" s="139">
        <f t="shared" si="43"/>
        <v>0.208611991082952</v>
      </c>
    </row>
    <row r="54" spans="1:27" x14ac:dyDescent="0.3">
      <c r="A54" s="116">
        <v>34455</v>
      </c>
      <c r="B54" s="137">
        <f t="shared" si="3"/>
        <v>1714200</v>
      </c>
      <c r="C54" s="135">
        <v>47400</v>
      </c>
      <c r="D54" s="136">
        <v>101300</v>
      </c>
      <c r="E54" s="136">
        <v>178500</v>
      </c>
      <c r="F54" s="136">
        <v>83400</v>
      </c>
      <c r="G54" s="136">
        <v>70500</v>
      </c>
      <c r="H54" s="136">
        <v>207800</v>
      </c>
      <c r="I54" s="136">
        <v>24100</v>
      </c>
      <c r="J54" s="136">
        <v>83000</v>
      </c>
      <c r="K54" s="136">
        <v>177000</v>
      </c>
      <c r="L54" s="136">
        <v>149700</v>
      </c>
      <c r="M54" s="136">
        <v>236700</v>
      </c>
      <c r="N54" s="137">
        <v>354800</v>
      </c>
      <c r="O54" s="138"/>
      <c r="P54" s="139">
        <f t="shared" si="42"/>
        <v>2.7651382569128455E-2</v>
      </c>
      <c r="Q54" s="139">
        <f t="shared" si="32"/>
        <v>5.9094621397736552E-2</v>
      </c>
      <c r="R54" s="139">
        <f t="shared" si="33"/>
        <v>0.10413020651032552</v>
      </c>
      <c r="S54" s="139">
        <f t="shared" si="34"/>
        <v>4.8652432621631082E-2</v>
      </c>
      <c r="T54" s="139">
        <f t="shared" si="35"/>
        <v>4.1127056352817638E-2</v>
      </c>
      <c r="U54" s="139">
        <f t="shared" si="36"/>
        <v>0.12122272780305682</v>
      </c>
      <c r="V54" s="139">
        <f t="shared" si="37"/>
        <v>1.405903628514759E-2</v>
      </c>
      <c r="W54" s="139">
        <f t="shared" si="38"/>
        <v>4.841908762104772E-2</v>
      </c>
      <c r="X54" s="139">
        <f t="shared" si="39"/>
        <v>0.10325516275813791</v>
      </c>
      <c r="Y54" s="139">
        <f t="shared" si="40"/>
        <v>8.7329366468323413E-2</v>
      </c>
      <c r="Z54" s="139">
        <f t="shared" si="41"/>
        <v>0.13808190409520477</v>
      </c>
      <c r="AA54" s="139">
        <f t="shared" si="43"/>
        <v>0.20697701551744255</v>
      </c>
    </row>
    <row r="55" spans="1:27" x14ac:dyDescent="0.3">
      <c r="A55" s="116">
        <v>34486</v>
      </c>
      <c r="B55" s="137">
        <f t="shared" si="3"/>
        <v>1721700</v>
      </c>
      <c r="C55" s="135">
        <v>47900</v>
      </c>
      <c r="D55" s="136">
        <v>103100</v>
      </c>
      <c r="E55" s="136">
        <v>180300</v>
      </c>
      <c r="F55" s="136">
        <v>83400</v>
      </c>
      <c r="G55" s="136">
        <v>70900</v>
      </c>
      <c r="H55" s="136">
        <v>209700</v>
      </c>
      <c r="I55" s="136">
        <v>24500</v>
      </c>
      <c r="J55" s="136">
        <v>83700</v>
      </c>
      <c r="K55" s="136">
        <v>178600</v>
      </c>
      <c r="L55" s="136">
        <v>152500</v>
      </c>
      <c r="M55" s="136">
        <v>235800</v>
      </c>
      <c r="N55" s="137">
        <v>351300</v>
      </c>
      <c r="O55" s="138"/>
      <c r="P55" s="139">
        <f t="shared" si="42"/>
        <v>2.7821339373874657E-2</v>
      </c>
      <c r="Q55" s="139">
        <f t="shared" si="32"/>
        <v>5.9882674101179069E-2</v>
      </c>
      <c r="R55" s="139">
        <f t="shared" si="33"/>
        <v>0.10472207701690189</v>
      </c>
      <c r="S55" s="139">
        <f t="shared" si="34"/>
        <v>4.8440494859731661E-2</v>
      </c>
      <c r="T55" s="139">
        <f t="shared" si="35"/>
        <v>4.1180228843584826E-2</v>
      </c>
      <c r="U55" s="139">
        <f t="shared" si="36"/>
        <v>0.12179822268687925</v>
      </c>
      <c r="V55" s="139">
        <f t="shared" si="37"/>
        <v>1.4230121391647791E-2</v>
      </c>
      <c r="W55" s="139">
        <f t="shared" si="38"/>
        <v>4.8614741244119186E-2</v>
      </c>
      <c r="X55" s="139">
        <f t="shared" si="39"/>
        <v>0.10373468083870593</v>
      </c>
      <c r="Y55" s="139">
        <f t="shared" si="40"/>
        <v>8.8575245396991339E-2</v>
      </c>
      <c r="Z55" s="139">
        <f t="shared" si="41"/>
        <v>0.13695765812859384</v>
      </c>
      <c r="AA55" s="139">
        <f t="shared" si="43"/>
        <v>0.20404251611779056</v>
      </c>
    </row>
    <row r="56" spans="1:27" x14ac:dyDescent="0.3">
      <c r="A56" s="116">
        <v>34516</v>
      </c>
      <c r="B56" s="137">
        <f t="shared" si="3"/>
        <v>1716900</v>
      </c>
      <c r="C56" s="135">
        <v>48200</v>
      </c>
      <c r="D56" s="136">
        <v>104400</v>
      </c>
      <c r="E56" s="136">
        <v>180200</v>
      </c>
      <c r="F56" s="136">
        <v>82900</v>
      </c>
      <c r="G56" s="136">
        <v>70500</v>
      </c>
      <c r="H56" s="136">
        <v>210500</v>
      </c>
      <c r="I56" s="136">
        <v>24500</v>
      </c>
      <c r="J56" s="136">
        <v>84200</v>
      </c>
      <c r="K56" s="136">
        <v>178900</v>
      </c>
      <c r="L56" s="136">
        <v>152200</v>
      </c>
      <c r="M56" s="136">
        <v>234300</v>
      </c>
      <c r="N56" s="137">
        <v>346100</v>
      </c>
      <c r="O56" s="138"/>
      <c r="P56" s="139">
        <f t="shared" si="42"/>
        <v>2.8073854039256801E-2</v>
      </c>
      <c r="Q56" s="139">
        <f t="shared" si="32"/>
        <v>6.0807268914904768E-2</v>
      </c>
      <c r="R56" s="139">
        <f t="shared" si="33"/>
        <v>0.10495660783971111</v>
      </c>
      <c r="S56" s="139">
        <f t="shared" si="34"/>
        <v>4.8284699167103498E-2</v>
      </c>
      <c r="T56" s="139">
        <f t="shared" si="35"/>
        <v>4.1062379870697184E-2</v>
      </c>
      <c r="U56" s="139">
        <f t="shared" si="36"/>
        <v>0.12260469450754266</v>
      </c>
      <c r="V56" s="139">
        <f t="shared" si="37"/>
        <v>1.4269905061447959E-2</v>
      </c>
      <c r="W56" s="139">
        <f t="shared" si="38"/>
        <v>4.9041877803017067E-2</v>
      </c>
      <c r="X56" s="139">
        <f t="shared" si="39"/>
        <v>0.10419942920379754</v>
      </c>
      <c r="Y56" s="139">
        <f t="shared" si="40"/>
        <v>8.8648144912342006E-2</v>
      </c>
      <c r="Z56" s="139">
        <f t="shared" si="41"/>
        <v>0.13646688799580639</v>
      </c>
      <c r="AA56" s="139">
        <f t="shared" si="43"/>
        <v>0.201584250684373</v>
      </c>
    </row>
    <row r="57" spans="1:27" x14ac:dyDescent="0.3">
      <c r="A57" s="116">
        <v>34547</v>
      </c>
      <c r="B57" s="137">
        <f t="shared" si="3"/>
        <v>1721800</v>
      </c>
      <c r="C57" s="135">
        <v>49000</v>
      </c>
      <c r="D57" s="136">
        <v>107500</v>
      </c>
      <c r="E57" s="136">
        <v>181100</v>
      </c>
      <c r="F57" s="136">
        <v>82000</v>
      </c>
      <c r="G57" s="136">
        <v>70700</v>
      </c>
      <c r="H57" s="136">
        <v>212300</v>
      </c>
      <c r="I57" s="136">
        <v>24400</v>
      </c>
      <c r="J57" s="136">
        <v>84600</v>
      </c>
      <c r="K57" s="136">
        <v>179500</v>
      </c>
      <c r="L57" s="136">
        <v>154400</v>
      </c>
      <c r="M57" s="136">
        <v>235200.00000000003</v>
      </c>
      <c r="N57" s="137">
        <v>341100</v>
      </c>
      <c r="O57" s="138"/>
      <c r="P57" s="139">
        <f>C57/$B57</f>
        <v>2.8458589847833664E-2</v>
      </c>
      <c r="Q57" s="139">
        <f t="shared" si="32"/>
        <v>6.2434661400859563E-2</v>
      </c>
      <c r="R57" s="139">
        <f t="shared" si="33"/>
        <v>0.10518062492740156</v>
      </c>
      <c r="S57" s="139">
        <f t="shared" si="34"/>
        <v>4.7624578929027758E-2</v>
      </c>
      <c r="T57" s="139">
        <f t="shared" si="35"/>
        <v>4.1061679637588569E-2</v>
      </c>
      <c r="U57" s="139">
        <f t="shared" si="36"/>
        <v>0.1233011964223487</v>
      </c>
      <c r="V57" s="139">
        <f t="shared" si="37"/>
        <v>1.4171216169125334E-2</v>
      </c>
      <c r="W57" s="139">
        <f t="shared" si="38"/>
        <v>4.9134626553606689E-2</v>
      </c>
      <c r="X57" s="139">
        <f t="shared" si="39"/>
        <v>0.1042513648507376</v>
      </c>
      <c r="Y57" s="139">
        <f t="shared" si="40"/>
        <v>8.9673597398071792E-2</v>
      </c>
      <c r="Z57" s="139">
        <f t="shared" si="41"/>
        <v>0.13660123126960161</v>
      </c>
      <c r="AA57" s="139">
        <f t="shared" si="43"/>
        <v>0.19810663259379718</v>
      </c>
    </row>
    <row r="58" spans="1:27" x14ac:dyDescent="0.3">
      <c r="A58" s="116">
        <v>34578</v>
      </c>
      <c r="B58" s="137">
        <f t="shared" si="3"/>
        <v>1745400</v>
      </c>
      <c r="C58" s="135">
        <v>49200</v>
      </c>
      <c r="D58" s="136">
        <v>111000</v>
      </c>
      <c r="E58" s="136">
        <v>181600</v>
      </c>
      <c r="F58" s="136">
        <v>81700</v>
      </c>
      <c r="G58" s="136">
        <v>71000</v>
      </c>
      <c r="H58" s="136">
        <v>213600</v>
      </c>
      <c r="I58" s="136">
        <v>24300</v>
      </c>
      <c r="J58" s="136">
        <v>84300</v>
      </c>
      <c r="K58" s="136">
        <v>180500</v>
      </c>
      <c r="L58" s="136">
        <v>156200</v>
      </c>
      <c r="M58" s="136">
        <v>239200</v>
      </c>
      <c r="N58" s="137">
        <v>352800</v>
      </c>
      <c r="O58" s="138"/>
      <c r="P58" s="139">
        <f t="shared" si="42"/>
        <v>2.8188380886902717E-2</v>
      </c>
      <c r="Q58" s="139">
        <f t="shared" si="32"/>
        <v>6.3595737366792707E-2</v>
      </c>
      <c r="R58" s="139">
        <f t="shared" si="33"/>
        <v>0.10404491807035636</v>
      </c>
      <c r="S58" s="139">
        <f t="shared" si="34"/>
        <v>4.6808754440242926E-2</v>
      </c>
      <c r="T58" s="139">
        <f t="shared" si="35"/>
        <v>4.0678354531912458E-2</v>
      </c>
      <c r="U58" s="139">
        <f t="shared" si="36"/>
        <v>0.12237882433826057</v>
      </c>
      <c r="V58" s="139">
        <f t="shared" si="37"/>
        <v>1.3922310072189756E-2</v>
      </c>
      <c r="W58" s="139">
        <f t="shared" si="38"/>
        <v>4.8298384324510141E-2</v>
      </c>
      <c r="X58" s="139">
        <f t="shared" si="39"/>
        <v>0.10341469004239716</v>
      </c>
      <c r="Y58" s="139">
        <f t="shared" si="40"/>
        <v>8.9492379970207397E-2</v>
      </c>
      <c r="Z58" s="139">
        <f t="shared" si="41"/>
        <v>0.13704594935258393</v>
      </c>
      <c r="AA58" s="139">
        <f t="shared" si="43"/>
        <v>0.20213131660364386</v>
      </c>
    </row>
    <row r="59" spans="1:27" x14ac:dyDescent="0.3">
      <c r="A59" s="116">
        <v>34608</v>
      </c>
      <c r="B59" s="137">
        <f t="shared" si="3"/>
        <v>1748400</v>
      </c>
      <c r="C59" s="135">
        <v>48200</v>
      </c>
      <c r="D59" s="136">
        <v>108300</v>
      </c>
      <c r="E59" s="136">
        <v>182400</v>
      </c>
      <c r="F59" s="136">
        <v>82300</v>
      </c>
      <c r="G59" s="136">
        <v>70800</v>
      </c>
      <c r="H59" s="136">
        <v>213700</v>
      </c>
      <c r="I59" s="136">
        <v>24200</v>
      </c>
      <c r="J59" s="136">
        <v>83700</v>
      </c>
      <c r="K59" s="136">
        <v>179900</v>
      </c>
      <c r="L59" s="136">
        <v>155500</v>
      </c>
      <c r="M59" s="136">
        <v>242200</v>
      </c>
      <c r="N59" s="137">
        <v>357200</v>
      </c>
      <c r="O59" s="138"/>
      <c r="P59" s="139">
        <f t="shared" si="42"/>
        <v>2.7568062228323038E-2</v>
      </c>
      <c r="Q59" s="139">
        <f t="shared" si="32"/>
        <v>6.19423472889499E-2</v>
      </c>
      <c r="R59" s="139">
        <f t="shared" si="33"/>
        <v>0.10432395332875773</v>
      </c>
      <c r="S59" s="139">
        <f t="shared" si="34"/>
        <v>4.7071608327613819E-2</v>
      </c>
      <c r="T59" s="139">
        <f t="shared" si="35"/>
        <v>4.0494166094715171E-2</v>
      </c>
      <c r="U59" s="139">
        <f t="shared" si="36"/>
        <v>0.1222260352322123</v>
      </c>
      <c r="V59" s="139">
        <f t="shared" si="37"/>
        <v>1.3841226264012811E-2</v>
      </c>
      <c r="W59" s="139">
        <f t="shared" si="38"/>
        <v>4.7872340425531915E-2</v>
      </c>
      <c r="X59" s="139">
        <f t="shared" si="39"/>
        <v>0.1028940745824754</v>
      </c>
      <c r="Y59" s="139">
        <f t="shared" si="40"/>
        <v>8.8938458018760005E-2</v>
      </c>
      <c r="Z59" s="139">
        <f t="shared" si="41"/>
        <v>0.13852665293983071</v>
      </c>
      <c r="AA59" s="139">
        <f t="shared" si="43"/>
        <v>0.20430107526881722</v>
      </c>
    </row>
    <row r="60" spans="1:27" x14ac:dyDescent="0.3">
      <c r="A60" s="116">
        <v>34639</v>
      </c>
      <c r="B60" s="137">
        <f t="shared" si="3"/>
        <v>1757400</v>
      </c>
      <c r="C60" s="135">
        <v>48400</v>
      </c>
      <c r="D60" s="136">
        <v>108200</v>
      </c>
      <c r="E60" s="136">
        <v>182300</v>
      </c>
      <c r="F60" s="136">
        <v>81900</v>
      </c>
      <c r="G60" s="136">
        <v>70900</v>
      </c>
      <c r="H60" s="136">
        <v>219900</v>
      </c>
      <c r="I60" s="136">
        <v>24300</v>
      </c>
      <c r="J60" s="136">
        <v>83900</v>
      </c>
      <c r="K60" s="136">
        <v>180600</v>
      </c>
      <c r="L60" s="136">
        <v>157000</v>
      </c>
      <c r="M60" s="136">
        <v>242500</v>
      </c>
      <c r="N60" s="137">
        <v>357500</v>
      </c>
      <c r="O60" s="138"/>
      <c r="P60" s="139">
        <f t="shared" si="42"/>
        <v>2.7540685102993057E-2</v>
      </c>
      <c r="Q60" s="139">
        <f t="shared" si="32"/>
        <v>6.1568225788096051E-2</v>
      </c>
      <c r="R60" s="139">
        <f t="shared" si="33"/>
        <v>0.10373278707181063</v>
      </c>
      <c r="S60" s="139">
        <f t="shared" si="34"/>
        <v>4.6602936155684532E-2</v>
      </c>
      <c r="T60" s="139">
        <f t="shared" si="35"/>
        <v>4.0343689541367932E-2</v>
      </c>
      <c r="U60" s="139">
        <f t="shared" si="36"/>
        <v>0.12512803004438375</v>
      </c>
      <c r="V60" s="139">
        <f t="shared" si="37"/>
        <v>1.3827244793444863E-2</v>
      </c>
      <c r="W60" s="139">
        <f t="shared" si="38"/>
        <v>4.774098099465119E-2</v>
      </c>
      <c r="X60" s="139">
        <f t="shared" si="39"/>
        <v>0.10276544895868897</v>
      </c>
      <c r="Y60" s="139">
        <f t="shared" si="40"/>
        <v>8.9336519858882441E-2</v>
      </c>
      <c r="Z60" s="139">
        <f t="shared" si="41"/>
        <v>0.13798793672470697</v>
      </c>
      <c r="AA60" s="139">
        <f t="shared" si="43"/>
        <v>0.20342551496528963</v>
      </c>
    </row>
    <row r="61" spans="1:27" x14ac:dyDescent="0.3">
      <c r="A61" s="116">
        <v>34669</v>
      </c>
      <c r="B61" s="137">
        <f t="shared" si="3"/>
        <v>1764700</v>
      </c>
      <c r="C61" s="135">
        <v>48800</v>
      </c>
      <c r="D61" s="136">
        <v>108400</v>
      </c>
      <c r="E61" s="136">
        <v>182300</v>
      </c>
      <c r="F61" s="136">
        <v>81700</v>
      </c>
      <c r="G61" s="136">
        <v>71600</v>
      </c>
      <c r="H61" s="136">
        <v>224800</v>
      </c>
      <c r="I61" s="136">
        <v>24700</v>
      </c>
      <c r="J61" s="136">
        <v>84800</v>
      </c>
      <c r="K61" s="136">
        <v>181700</v>
      </c>
      <c r="L61" s="136">
        <v>157700</v>
      </c>
      <c r="M61" s="136">
        <v>242600.00000000003</v>
      </c>
      <c r="N61" s="137">
        <v>355600</v>
      </c>
      <c r="O61" s="138"/>
      <c r="P61" s="139">
        <f t="shared" si="42"/>
        <v>2.7653425511418372E-2</v>
      </c>
      <c r="Q61" s="139">
        <f t="shared" si="32"/>
        <v>6.142687142290474E-2</v>
      </c>
      <c r="R61" s="139">
        <f t="shared" si="33"/>
        <v>0.10330367767892559</v>
      </c>
      <c r="S61" s="139">
        <f t="shared" si="34"/>
        <v>4.6296820989403298E-2</v>
      </c>
      <c r="T61" s="139">
        <f t="shared" si="35"/>
        <v>4.0573468578228591E-2</v>
      </c>
      <c r="U61" s="139">
        <f t="shared" si="36"/>
        <v>0.12738709129030429</v>
      </c>
      <c r="V61" s="139">
        <f t="shared" si="37"/>
        <v>1.3996713322377742E-2</v>
      </c>
      <c r="W61" s="139">
        <f t="shared" si="38"/>
        <v>4.8053493511645042E-2</v>
      </c>
      <c r="X61" s="139">
        <f t="shared" si="39"/>
        <v>0.10296367654558848</v>
      </c>
      <c r="Y61" s="139">
        <f t="shared" si="40"/>
        <v>8.9363631212104042E-2</v>
      </c>
      <c r="Z61" s="139">
        <f t="shared" si="41"/>
        <v>0.13747379157930528</v>
      </c>
      <c r="AA61" s="139">
        <f t="shared" si="43"/>
        <v>0.20150733835779452</v>
      </c>
    </row>
    <row r="62" spans="1:27" x14ac:dyDescent="0.3">
      <c r="A62" s="116">
        <v>34700</v>
      </c>
      <c r="B62" s="137">
        <f t="shared" si="3"/>
        <v>1725200</v>
      </c>
      <c r="C62" s="135">
        <v>47100</v>
      </c>
      <c r="D62" s="136">
        <v>99700</v>
      </c>
      <c r="E62" s="136">
        <v>178900</v>
      </c>
      <c r="F62" s="136">
        <v>79000</v>
      </c>
      <c r="G62" s="136">
        <v>70600</v>
      </c>
      <c r="H62" s="136">
        <v>213300</v>
      </c>
      <c r="I62" s="136">
        <v>24400</v>
      </c>
      <c r="J62" s="136">
        <v>84500</v>
      </c>
      <c r="K62" s="136">
        <v>180000</v>
      </c>
      <c r="L62" s="136">
        <v>154400</v>
      </c>
      <c r="M62" s="136">
        <v>241100</v>
      </c>
      <c r="N62" s="137">
        <v>352200</v>
      </c>
      <c r="O62" s="138"/>
      <c r="P62" s="139">
        <f t="shared" si="42"/>
        <v>2.7301182471597497E-2</v>
      </c>
      <c r="Q62" s="139">
        <f t="shared" si="32"/>
        <v>5.7790401112914447E-2</v>
      </c>
      <c r="R62" s="139">
        <f t="shared" si="33"/>
        <v>0.10369812195687457</v>
      </c>
      <c r="S62" s="139">
        <f t="shared" si="34"/>
        <v>4.5791792255970319E-2</v>
      </c>
      <c r="T62" s="139">
        <f t="shared" si="35"/>
        <v>4.0922791560398797E-2</v>
      </c>
      <c r="U62" s="139">
        <f t="shared" si="36"/>
        <v>0.12363783909111987</v>
      </c>
      <c r="V62" s="139">
        <f t="shared" si="37"/>
        <v>1.4143287734755391E-2</v>
      </c>
      <c r="W62" s="139">
        <f t="shared" si="38"/>
        <v>4.8979828425689778E-2</v>
      </c>
      <c r="X62" s="139">
        <f t="shared" si="39"/>
        <v>0.10433572919081846</v>
      </c>
      <c r="Y62" s="139">
        <f t="shared" si="40"/>
        <v>8.9496869928124279E-2</v>
      </c>
      <c r="Z62" s="139">
        <f t="shared" si="41"/>
        <v>0.13975191282170182</v>
      </c>
      <c r="AA62" s="139">
        <f t="shared" si="43"/>
        <v>0.20415024345003477</v>
      </c>
    </row>
    <row r="63" spans="1:27" x14ac:dyDescent="0.3">
      <c r="A63" s="116">
        <v>34731</v>
      </c>
      <c r="B63" s="137">
        <f t="shared" si="3"/>
        <v>1737500</v>
      </c>
      <c r="C63" s="135">
        <v>47100</v>
      </c>
      <c r="D63" s="136">
        <v>100600</v>
      </c>
      <c r="E63" s="136">
        <v>178900</v>
      </c>
      <c r="F63" s="136">
        <v>78500</v>
      </c>
      <c r="G63" s="136">
        <v>70900</v>
      </c>
      <c r="H63" s="136">
        <v>211400</v>
      </c>
      <c r="I63" s="136">
        <v>24300</v>
      </c>
      <c r="J63" s="136">
        <v>84400</v>
      </c>
      <c r="K63" s="136">
        <v>181000</v>
      </c>
      <c r="L63" s="136">
        <v>157600</v>
      </c>
      <c r="M63" s="136">
        <v>246400</v>
      </c>
      <c r="N63" s="137">
        <v>356400</v>
      </c>
      <c r="O63" s="138"/>
      <c r="P63" s="139">
        <f t="shared" si="42"/>
        <v>2.7107913669064749E-2</v>
      </c>
      <c r="Q63" s="139">
        <f t="shared" si="32"/>
        <v>5.7899280575539572E-2</v>
      </c>
      <c r="R63" s="139">
        <f t="shared" si="33"/>
        <v>0.10296402877697841</v>
      </c>
      <c r="S63" s="139">
        <f t="shared" si="34"/>
        <v>4.5179856115107914E-2</v>
      </c>
      <c r="T63" s="139">
        <f t="shared" si="35"/>
        <v>4.080575539568345E-2</v>
      </c>
      <c r="U63" s="139">
        <f t="shared" si="36"/>
        <v>0.12166906474820144</v>
      </c>
      <c r="V63" s="139">
        <f t="shared" si="37"/>
        <v>1.3985611510791368E-2</v>
      </c>
      <c r="W63" s="139">
        <f t="shared" si="38"/>
        <v>4.8575539568345323E-2</v>
      </c>
      <c r="X63" s="139">
        <f t="shared" si="39"/>
        <v>0.1041726618705036</v>
      </c>
      <c r="Y63" s="139">
        <f t="shared" si="40"/>
        <v>9.0705035971223022E-2</v>
      </c>
      <c r="Z63" s="139">
        <f t="shared" si="41"/>
        <v>0.14181294964028776</v>
      </c>
      <c r="AA63" s="139">
        <f t="shared" si="43"/>
        <v>0.20512230215827337</v>
      </c>
    </row>
    <row r="64" spans="1:27" x14ac:dyDescent="0.3">
      <c r="A64" s="116">
        <v>34759</v>
      </c>
      <c r="B64" s="137">
        <f t="shared" si="3"/>
        <v>1750900</v>
      </c>
      <c r="C64" s="135">
        <v>46700</v>
      </c>
      <c r="D64" s="136">
        <v>102000</v>
      </c>
      <c r="E64" s="136">
        <v>179800</v>
      </c>
      <c r="F64" s="136">
        <v>78600</v>
      </c>
      <c r="G64" s="136">
        <v>71800</v>
      </c>
      <c r="H64" s="136">
        <v>212800</v>
      </c>
      <c r="I64" s="136">
        <v>24500</v>
      </c>
      <c r="J64" s="136">
        <v>85000</v>
      </c>
      <c r="K64" s="136">
        <v>181800</v>
      </c>
      <c r="L64" s="136">
        <v>160300</v>
      </c>
      <c r="M64" s="136">
        <v>248400</v>
      </c>
      <c r="N64" s="137">
        <v>359200</v>
      </c>
      <c r="O64" s="138"/>
      <c r="P64" s="139">
        <f t="shared" si="42"/>
        <v>2.6671997258552745E-2</v>
      </c>
      <c r="Q64" s="139">
        <f t="shared" si="32"/>
        <v>5.8255754183562741E-2</v>
      </c>
      <c r="R64" s="139">
        <f t="shared" si="33"/>
        <v>0.10269004511965275</v>
      </c>
      <c r="S64" s="139">
        <f t="shared" si="34"/>
        <v>4.4891198812039519E-2</v>
      </c>
      <c r="T64" s="139">
        <f t="shared" si="35"/>
        <v>4.1007481866468673E-2</v>
      </c>
      <c r="U64" s="139">
        <f t="shared" si="36"/>
        <v>0.12153749500257011</v>
      </c>
      <c r="V64" s="139">
        <f t="shared" si="37"/>
        <v>1.3992803700953795E-2</v>
      </c>
      <c r="W64" s="139">
        <f t="shared" si="38"/>
        <v>4.8546461819635615E-2</v>
      </c>
      <c r="X64" s="139">
        <f t="shared" si="39"/>
        <v>0.10383231480952652</v>
      </c>
      <c r="Y64" s="139">
        <f t="shared" si="40"/>
        <v>9.1552915643383401E-2</v>
      </c>
      <c r="Z64" s="139">
        <f t="shared" si="41"/>
        <v>0.14186989548232337</v>
      </c>
      <c r="AA64" s="139">
        <f t="shared" si="43"/>
        <v>0.20515163630133074</v>
      </c>
    </row>
    <row r="65" spans="1:27" x14ac:dyDescent="0.3">
      <c r="A65" s="116">
        <v>34790</v>
      </c>
      <c r="B65" s="137">
        <f t="shared" si="3"/>
        <v>1756800</v>
      </c>
      <c r="C65" s="135">
        <v>47000</v>
      </c>
      <c r="D65" s="136">
        <v>99900</v>
      </c>
      <c r="E65" s="136">
        <v>180400</v>
      </c>
      <c r="F65" s="136">
        <v>77400</v>
      </c>
      <c r="G65" s="136">
        <v>72000</v>
      </c>
      <c r="H65" s="136">
        <v>211600</v>
      </c>
      <c r="I65" s="136">
        <v>24300</v>
      </c>
      <c r="J65" s="136">
        <v>85200</v>
      </c>
      <c r="K65" s="136">
        <v>183600</v>
      </c>
      <c r="L65" s="136">
        <v>164300</v>
      </c>
      <c r="M65" s="136">
        <v>248300</v>
      </c>
      <c r="N65" s="137">
        <v>362800</v>
      </c>
      <c r="O65" s="138"/>
      <c r="P65" s="139">
        <f t="shared" si="42"/>
        <v>2.6753187613843352E-2</v>
      </c>
      <c r="Q65" s="139">
        <f t="shared" si="32"/>
        <v>5.6864754098360656E-2</v>
      </c>
      <c r="R65" s="139">
        <f t="shared" si="33"/>
        <v>0.10268670309653916</v>
      </c>
      <c r="S65" s="139">
        <f t="shared" si="34"/>
        <v>4.4057377049180328E-2</v>
      </c>
      <c r="T65" s="139">
        <f t="shared" si="35"/>
        <v>4.0983606557377046E-2</v>
      </c>
      <c r="U65" s="139">
        <f t="shared" si="36"/>
        <v>0.12044626593806922</v>
      </c>
      <c r="V65" s="139">
        <f t="shared" si="37"/>
        <v>1.3831967213114754E-2</v>
      </c>
      <c r="W65" s="139">
        <f t="shared" si="38"/>
        <v>4.849726775956284E-2</v>
      </c>
      <c r="X65" s="139">
        <f t="shared" si="39"/>
        <v>0.10450819672131148</v>
      </c>
      <c r="Y65" s="139">
        <f t="shared" si="40"/>
        <v>9.3522313296903456E-2</v>
      </c>
      <c r="Z65" s="139">
        <f t="shared" si="41"/>
        <v>0.14133652094717669</v>
      </c>
      <c r="AA65" s="139">
        <f t="shared" si="43"/>
        <v>0.20651183970856102</v>
      </c>
    </row>
    <row r="66" spans="1:27" x14ac:dyDescent="0.3">
      <c r="A66" s="116">
        <v>34820</v>
      </c>
      <c r="B66" s="137">
        <f t="shared" si="3"/>
        <v>1772100</v>
      </c>
      <c r="C66" s="135">
        <v>47700</v>
      </c>
      <c r="D66" s="136">
        <v>101800</v>
      </c>
      <c r="E66" s="136">
        <v>182500</v>
      </c>
      <c r="F66" s="136">
        <v>77200</v>
      </c>
      <c r="G66" s="136">
        <v>72700</v>
      </c>
      <c r="H66" s="136">
        <v>213000</v>
      </c>
      <c r="I66" s="136">
        <v>25000</v>
      </c>
      <c r="J66" s="136">
        <v>85700</v>
      </c>
      <c r="K66" s="136">
        <v>184800</v>
      </c>
      <c r="L66" s="136">
        <v>171600</v>
      </c>
      <c r="M66" s="136">
        <v>248800</v>
      </c>
      <c r="N66" s="137">
        <v>361300</v>
      </c>
      <c r="O66" s="138"/>
      <c r="P66" s="139">
        <f t="shared" si="42"/>
        <v>2.6917216861350939E-2</v>
      </c>
      <c r="Q66" s="139">
        <f t="shared" si="42"/>
        <v>5.7445968060493201E-2</v>
      </c>
      <c r="R66" s="139">
        <f t="shared" si="42"/>
        <v>0.10298515885108064</v>
      </c>
      <c r="S66" s="139">
        <f t="shared" si="42"/>
        <v>4.3564132949607808E-2</v>
      </c>
      <c r="T66" s="139">
        <f t="shared" si="42"/>
        <v>4.102477286834829E-2</v>
      </c>
      <c r="U66" s="139">
        <f t="shared" si="42"/>
        <v>0.1201963771796174</v>
      </c>
      <c r="V66" s="139">
        <f t="shared" si="42"/>
        <v>1.4107556006997347E-2</v>
      </c>
      <c r="W66" s="139">
        <f t="shared" si="42"/>
        <v>4.8360701991986908E-2</v>
      </c>
      <c r="X66" s="139">
        <f t="shared" si="42"/>
        <v>0.1042830540037244</v>
      </c>
      <c r="Y66" s="139">
        <f t="shared" si="42"/>
        <v>9.683426443202979E-2</v>
      </c>
      <c r="Z66" s="139">
        <f t="shared" si="42"/>
        <v>0.14039839738163762</v>
      </c>
      <c r="AA66" s="139">
        <f t="shared" si="42"/>
        <v>0.20388239941312566</v>
      </c>
    </row>
    <row r="67" spans="1:27" x14ac:dyDescent="0.3">
      <c r="A67" s="116">
        <v>34851</v>
      </c>
      <c r="B67" s="137">
        <f t="shared" ref="B67:B130" si="44">SUM(C67:N67)</f>
        <v>1780400</v>
      </c>
      <c r="C67" s="135">
        <v>48600</v>
      </c>
      <c r="D67" s="136">
        <v>104900</v>
      </c>
      <c r="E67" s="136">
        <v>183700</v>
      </c>
      <c r="F67" s="136">
        <v>77900</v>
      </c>
      <c r="G67" s="136">
        <v>73300</v>
      </c>
      <c r="H67" s="136">
        <v>215000</v>
      </c>
      <c r="I67" s="136">
        <v>25100</v>
      </c>
      <c r="J67" s="136">
        <v>86400</v>
      </c>
      <c r="K67" s="136">
        <v>186600</v>
      </c>
      <c r="L67" s="136">
        <v>172500</v>
      </c>
      <c r="M67" s="136">
        <v>248400</v>
      </c>
      <c r="N67" s="137">
        <v>358000</v>
      </c>
      <c r="O67" s="138"/>
      <c r="P67" s="139">
        <f t="shared" si="42"/>
        <v>2.7297236576050325E-2</v>
      </c>
      <c r="Q67" s="139">
        <f t="shared" si="42"/>
        <v>5.8919343967647718E-2</v>
      </c>
      <c r="R67" s="139">
        <f t="shared" si="42"/>
        <v>0.10317906088519434</v>
      </c>
      <c r="S67" s="139">
        <f t="shared" si="42"/>
        <v>4.3754212536508651E-2</v>
      </c>
      <c r="T67" s="139">
        <f t="shared" si="42"/>
        <v>4.117052347787014E-2</v>
      </c>
      <c r="U67" s="139">
        <f t="shared" si="42"/>
        <v>0.12075937991462593</v>
      </c>
      <c r="V67" s="139">
        <f t="shared" si="42"/>
        <v>1.4097955515614468E-2</v>
      </c>
      <c r="W67" s="139">
        <f t="shared" si="42"/>
        <v>4.8528420579645022E-2</v>
      </c>
      <c r="X67" s="139">
        <f t="shared" si="42"/>
        <v>0.10480790833520558</v>
      </c>
      <c r="Y67" s="139">
        <f t="shared" si="42"/>
        <v>9.6888339698944059E-2</v>
      </c>
      <c r="Z67" s="139">
        <f t="shared" si="42"/>
        <v>0.13951920916647945</v>
      </c>
      <c r="AA67" s="139">
        <f t="shared" si="42"/>
        <v>0.20107840934621432</v>
      </c>
    </row>
    <row r="68" spans="1:27" x14ac:dyDescent="0.3">
      <c r="A68" s="116">
        <v>34881</v>
      </c>
      <c r="B68" s="137">
        <f t="shared" si="44"/>
        <v>1768200</v>
      </c>
      <c r="C68" s="135">
        <v>49100</v>
      </c>
      <c r="D68" s="136">
        <v>107800</v>
      </c>
      <c r="E68" s="136">
        <v>182500</v>
      </c>
      <c r="F68" s="136">
        <v>77300</v>
      </c>
      <c r="G68" s="136">
        <v>73300</v>
      </c>
      <c r="H68" s="136">
        <v>215300</v>
      </c>
      <c r="I68" s="136">
        <v>24800</v>
      </c>
      <c r="J68" s="136">
        <v>86500</v>
      </c>
      <c r="K68" s="136">
        <v>185500</v>
      </c>
      <c r="L68" s="136">
        <v>170900</v>
      </c>
      <c r="M68" s="136">
        <v>242800</v>
      </c>
      <c r="N68" s="137">
        <v>352400</v>
      </c>
      <c r="O68" s="138"/>
      <c r="P68" s="139">
        <f t="shared" si="42"/>
        <v>2.7768351996380499E-2</v>
      </c>
      <c r="Q68" s="139">
        <f t="shared" si="42"/>
        <v>6.0965954077593032E-2</v>
      </c>
      <c r="R68" s="139">
        <f t="shared" si="42"/>
        <v>0.10321230630019229</v>
      </c>
      <c r="S68" s="139">
        <f t="shared" si="42"/>
        <v>4.3716774120574599E-2</v>
      </c>
      <c r="T68" s="139">
        <f t="shared" si="42"/>
        <v>4.1454586585227916E-2</v>
      </c>
      <c r="U68" s="139">
        <f t="shared" si="42"/>
        <v>0.12176224409003507</v>
      </c>
      <c r="V68" s="139">
        <f t="shared" si="42"/>
        <v>1.4025562719149417E-2</v>
      </c>
      <c r="W68" s="139">
        <f t="shared" si="42"/>
        <v>4.891980545187196E-2</v>
      </c>
      <c r="X68" s="139">
        <f t="shared" si="42"/>
        <v>0.10490894695170229</v>
      </c>
      <c r="Y68" s="139">
        <f t="shared" si="42"/>
        <v>9.6651962447686909E-2</v>
      </c>
      <c r="Z68" s="139">
        <f t="shared" si="42"/>
        <v>0.13731478339554348</v>
      </c>
      <c r="AA68" s="139">
        <f t="shared" si="42"/>
        <v>0.19929872186404252</v>
      </c>
    </row>
    <row r="69" spans="1:27" x14ac:dyDescent="0.3">
      <c r="A69" s="116">
        <v>34912</v>
      </c>
      <c r="B69" s="137">
        <f t="shared" si="44"/>
        <v>1771800</v>
      </c>
      <c r="C69" s="135">
        <v>49500</v>
      </c>
      <c r="D69" s="136">
        <v>109800</v>
      </c>
      <c r="E69" s="136">
        <v>183300</v>
      </c>
      <c r="F69" s="136">
        <v>77500</v>
      </c>
      <c r="G69" s="136">
        <v>73500</v>
      </c>
      <c r="H69" s="136">
        <v>217000</v>
      </c>
      <c r="I69" s="136">
        <v>25100</v>
      </c>
      <c r="J69" s="136">
        <v>86600</v>
      </c>
      <c r="K69" s="136">
        <v>185300</v>
      </c>
      <c r="L69" s="136">
        <v>173500</v>
      </c>
      <c r="M69" s="136">
        <v>243500</v>
      </c>
      <c r="N69" s="137">
        <v>347200</v>
      </c>
      <c r="O69" s="138"/>
      <c r="P69" s="139">
        <f t="shared" si="42"/>
        <v>2.7937690484253302E-2</v>
      </c>
      <c r="Q69" s="139">
        <f t="shared" si="42"/>
        <v>6.1970877074161872E-2</v>
      </c>
      <c r="R69" s="139">
        <f t="shared" si="42"/>
        <v>0.10345411445987132</v>
      </c>
      <c r="S69" s="139">
        <f t="shared" si="42"/>
        <v>4.3740828535952139E-2</v>
      </c>
      <c r="T69" s="139">
        <f t="shared" si="42"/>
        <v>4.148323738570945E-2</v>
      </c>
      <c r="U69" s="139">
        <f t="shared" si="42"/>
        <v>0.12247431990066598</v>
      </c>
      <c r="V69" s="139">
        <f t="shared" si="42"/>
        <v>1.4166384467772887E-2</v>
      </c>
      <c r="W69" s="139">
        <f t="shared" si="42"/>
        <v>4.8876848402754261E-2</v>
      </c>
      <c r="X69" s="139">
        <f t="shared" si="42"/>
        <v>0.10458291003499266</v>
      </c>
      <c r="Y69" s="139">
        <f t="shared" si="42"/>
        <v>9.7923016141776731E-2</v>
      </c>
      <c r="Z69" s="139">
        <f t="shared" si="42"/>
        <v>0.13743086127102383</v>
      </c>
      <c r="AA69" s="139">
        <f t="shared" si="42"/>
        <v>0.19595891184106559</v>
      </c>
    </row>
    <row r="70" spans="1:27" x14ac:dyDescent="0.3">
      <c r="A70" s="116">
        <v>34943</v>
      </c>
      <c r="B70" s="137">
        <f t="shared" si="44"/>
        <v>1796000</v>
      </c>
      <c r="C70" s="135">
        <v>49600</v>
      </c>
      <c r="D70" s="136">
        <v>113600</v>
      </c>
      <c r="E70" s="136">
        <v>183200</v>
      </c>
      <c r="F70" s="136">
        <v>77600</v>
      </c>
      <c r="G70" s="136">
        <v>73700</v>
      </c>
      <c r="H70" s="136">
        <v>218000</v>
      </c>
      <c r="I70" s="136">
        <v>25000</v>
      </c>
      <c r="J70" s="136">
        <v>86500</v>
      </c>
      <c r="K70" s="136">
        <v>185500</v>
      </c>
      <c r="L70" s="136">
        <v>173400</v>
      </c>
      <c r="M70" s="136">
        <v>248799.99999999997</v>
      </c>
      <c r="N70" s="137">
        <v>361100</v>
      </c>
      <c r="O70" s="138"/>
      <c r="P70" s="139">
        <f t="shared" si="42"/>
        <v>2.7616926503340758E-2</v>
      </c>
      <c r="Q70" s="139">
        <f t="shared" si="42"/>
        <v>6.325167037861916E-2</v>
      </c>
      <c r="R70" s="139">
        <f t="shared" si="42"/>
        <v>0.10200445434298441</v>
      </c>
      <c r="S70" s="139">
        <f t="shared" si="42"/>
        <v>4.3207126948775057E-2</v>
      </c>
      <c r="T70" s="139">
        <f t="shared" si="42"/>
        <v>4.1035634743875275E-2</v>
      </c>
      <c r="U70" s="139">
        <f t="shared" si="42"/>
        <v>0.12138084632516703</v>
      </c>
      <c r="V70" s="139">
        <f t="shared" si="42"/>
        <v>1.3919821826280624E-2</v>
      </c>
      <c r="W70" s="139">
        <f t="shared" si="42"/>
        <v>4.8162583518930956E-2</v>
      </c>
      <c r="X70" s="139">
        <f t="shared" si="42"/>
        <v>0.10328507795100222</v>
      </c>
      <c r="Y70" s="139">
        <f t="shared" si="42"/>
        <v>9.6547884187082406E-2</v>
      </c>
      <c r="Z70" s="139">
        <f t="shared" si="42"/>
        <v>0.13853006681514474</v>
      </c>
      <c r="AA70" s="139">
        <f t="shared" si="42"/>
        <v>0.20105790645879731</v>
      </c>
    </row>
    <row r="71" spans="1:27" x14ac:dyDescent="0.3">
      <c r="A71" s="116">
        <v>34973</v>
      </c>
      <c r="B71" s="137">
        <f t="shared" si="44"/>
        <v>1789900</v>
      </c>
      <c r="C71" s="135">
        <v>49300</v>
      </c>
      <c r="D71" s="136">
        <v>114800</v>
      </c>
      <c r="E71" s="136">
        <v>183800</v>
      </c>
      <c r="F71" s="136">
        <v>77700</v>
      </c>
      <c r="G71" s="136">
        <v>72300</v>
      </c>
      <c r="H71" s="136">
        <v>217700</v>
      </c>
      <c r="I71" s="136">
        <v>25000</v>
      </c>
      <c r="J71" s="136">
        <v>85900</v>
      </c>
      <c r="K71" s="136">
        <v>184200</v>
      </c>
      <c r="L71" s="136">
        <v>168200</v>
      </c>
      <c r="M71" s="136">
        <v>247600</v>
      </c>
      <c r="N71" s="137">
        <v>363400</v>
      </c>
      <c r="O71" s="138"/>
      <c r="P71" s="139">
        <f t="shared" si="42"/>
        <v>2.7543438180903962E-2</v>
      </c>
      <c r="Q71" s="139">
        <f t="shared" si="42"/>
        <v>6.413766132186155E-2</v>
      </c>
      <c r="R71" s="139">
        <f t="shared" si="42"/>
        <v>0.10268730096653444</v>
      </c>
      <c r="S71" s="139">
        <f t="shared" si="42"/>
        <v>4.3410246382479471E-2</v>
      </c>
      <c r="T71" s="139">
        <f t="shared" si="42"/>
        <v>4.0393318062461589E-2</v>
      </c>
      <c r="U71" s="139">
        <f t="shared" si="42"/>
        <v>0.12162690653109112</v>
      </c>
      <c r="V71" s="139">
        <f t="shared" si="42"/>
        <v>1.3967260740823509E-2</v>
      </c>
      <c r="W71" s="139">
        <f t="shared" si="42"/>
        <v>4.7991507905469577E-2</v>
      </c>
      <c r="X71" s="139">
        <f t="shared" si="42"/>
        <v>0.10291077713838762</v>
      </c>
      <c r="Y71" s="139">
        <f t="shared" si="42"/>
        <v>9.3971730264260575E-2</v>
      </c>
      <c r="Z71" s="139">
        <f t="shared" si="42"/>
        <v>0.13833175037711604</v>
      </c>
      <c r="AA71" s="139">
        <f t="shared" si="42"/>
        <v>0.20302810212861053</v>
      </c>
    </row>
    <row r="72" spans="1:27" x14ac:dyDescent="0.3">
      <c r="A72" s="116">
        <v>35004</v>
      </c>
      <c r="B72" s="137">
        <f t="shared" si="44"/>
        <v>1795300</v>
      </c>
      <c r="C72" s="135">
        <v>49200</v>
      </c>
      <c r="D72" s="136">
        <v>114000</v>
      </c>
      <c r="E72" s="136">
        <v>183100</v>
      </c>
      <c r="F72" s="136">
        <v>77700</v>
      </c>
      <c r="G72" s="136">
        <v>72400</v>
      </c>
      <c r="H72" s="136">
        <v>223500</v>
      </c>
      <c r="I72" s="136">
        <v>25300</v>
      </c>
      <c r="J72" s="136">
        <v>86200</v>
      </c>
      <c r="K72" s="136">
        <v>184600</v>
      </c>
      <c r="L72" s="136">
        <v>167600</v>
      </c>
      <c r="M72" s="136">
        <v>247900</v>
      </c>
      <c r="N72" s="137">
        <v>363800</v>
      </c>
      <c r="O72" s="138"/>
      <c r="P72" s="139">
        <f t="shared" si="42"/>
        <v>2.7404890547540802E-2</v>
      </c>
      <c r="Q72" s="139">
        <f t="shared" si="42"/>
        <v>6.3499136634545761E-2</v>
      </c>
      <c r="R72" s="139">
        <f t="shared" si="42"/>
        <v>0.10198852559460814</v>
      </c>
      <c r="S72" s="139">
        <f t="shared" si="42"/>
        <v>4.3279674706177239E-2</v>
      </c>
      <c r="T72" s="139">
        <f t="shared" si="42"/>
        <v>4.0327521862641338E-2</v>
      </c>
      <c r="U72" s="139">
        <f t="shared" si="42"/>
        <v>0.1244917284019384</v>
      </c>
      <c r="V72" s="139">
        <f t="shared" si="42"/>
        <v>1.4092352253105331E-2</v>
      </c>
      <c r="W72" s="139">
        <f t="shared" si="42"/>
        <v>4.8014259455244249E-2</v>
      </c>
      <c r="X72" s="139">
        <f t="shared" si="42"/>
        <v>0.10282404055032585</v>
      </c>
      <c r="Y72" s="139">
        <f t="shared" si="42"/>
        <v>9.335487105219184E-2</v>
      </c>
      <c r="Z72" s="139">
        <f t="shared" si="42"/>
        <v>0.13808277168161309</v>
      </c>
      <c r="AA72" s="139">
        <f t="shared" si="42"/>
        <v>0.20264022726006795</v>
      </c>
    </row>
    <row r="73" spans="1:27" x14ac:dyDescent="0.3">
      <c r="A73" s="116">
        <v>35034</v>
      </c>
      <c r="B73" s="137">
        <f t="shared" si="44"/>
        <v>1798100</v>
      </c>
      <c r="C73" s="135">
        <v>49700</v>
      </c>
      <c r="D73" s="136">
        <v>113800</v>
      </c>
      <c r="E73" s="136">
        <v>182300</v>
      </c>
      <c r="F73" s="136">
        <v>78300</v>
      </c>
      <c r="G73" s="136">
        <v>72800</v>
      </c>
      <c r="H73" s="136">
        <v>227700</v>
      </c>
      <c r="I73" s="136">
        <v>25400</v>
      </c>
      <c r="J73" s="136">
        <v>86900</v>
      </c>
      <c r="K73" s="136">
        <v>185000</v>
      </c>
      <c r="L73" s="136">
        <v>165600</v>
      </c>
      <c r="M73" s="136">
        <v>248399.99999999997</v>
      </c>
      <c r="N73" s="137">
        <v>362200</v>
      </c>
      <c r="O73" s="138"/>
      <c r="P73" s="139">
        <f t="shared" si="42"/>
        <v>2.7640286969579E-2</v>
      </c>
      <c r="Q73" s="139">
        <f t="shared" si="42"/>
        <v>6.3289027306601409E-2</v>
      </c>
      <c r="R73" s="139">
        <f t="shared" si="42"/>
        <v>0.10138479506145376</v>
      </c>
      <c r="S73" s="139">
        <f t="shared" si="42"/>
        <v>4.3545965185473552E-2</v>
      </c>
      <c r="T73" s="139">
        <f t="shared" si="42"/>
        <v>4.0487180913186142E-2</v>
      </c>
      <c r="U73" s="139">
        <f t="shared" si="42"/>
        <v>0.12663366887269897</v>
      </c>
      <c r="V73" s="139">
        <f t="shared" si="42"/>
        <v>1.4126021912018241E-2</v>
      </c>
      <c r="W73" s="139">
        <f t="shared" si="42"/>
        <v>4.8328791502141151E-2</v>
      </c>
      <c r="X73" s="139">
        <f t="shared" si="42"/>
        <v>0.10288638006784939</v>
      </c>
      <c r="Y73" s="139">
        <f t="shared" si="42"/>
        <v>9.2097213725599245E-2</v>
      </c>
      <c r="Z73" s="139">
        <f t="shared" si="42"/>
        <v>0.13814582058839886</v>
      </c>
      <c r="AA73" s="139">
        <f t="shared" si="42"/>
        <v>0.20143484789500027</v>
      </c>
    </row>
    <row r="74" spans="1:27" x14ac:dyDescent="0.3">
      <c r="A74" s="116">
        <v>35065</v>
      </c>
      <c r="B74" s="137">
        <f t="shared" si="44"/>
        <v>1762000</v>
      </c>
      <c r="C74" s="135">
        <v>48700</v>
      </c>
      <c r="D74" s="136">
        <v>108700</v>
      </c>
      <c r="E74" s="136">
        <v>179600</v>
      </c>
      <c r="F74" s="136">
        <v>77000</v>
      </c>
      <c r="G74" s="136">
        <v>71100</v>
      </c>
      <c r="H74" s="136">
        <v>217200</v>
      </c>
      <c r="I74" s="136">
        <v>25300</v>
      </c>
      <c r="J74" s="136">
        <v>85500</v>
      </c>
      <c r="K74" s="136">
        <v>183400</v>
      </c>
      <c r="L74" s="136">
        <v>163100</v>
      </c>
      <c r="M74" s="136">
        <v>244200</v>
      </c>
      <c r="N74" s="137">
        <v>358200</v>
      </c>
      <c r="O74" s="138"/>
      <c r="P74" s="139">
        <f t="shared" si="42"/>
        <v>2.7639046538024972E-2</v>
      </c>
      <c r="Q74" s="139">
        <f t="shared" si="42"/>
        <v>6.1691259931895573E-2</v>
      </c>
      <c r="R74" s="139">
        <f t="shared" si="42"/>
        <v>0.10192962542565266</v>
      </c>
      <c r="S74" s="139">
        <f t="shared" si="42"/>
        <v>4.3700340522133937E-2</v>
      </c>
      <c r="T74" s="139">
        <f t="shared" si="42"/>
        <v>4.0351872871736666E-2</v>
      </c>
      <c r="U74" s="139">
        <f t="shared" si="42"/>
        <v>0.12326901248581158</v>
      </c>
      <c r="V74" s="139">
        <f t="shared" si="42"/>
        <v>1.4358683314415437E-2</v>
      </c>
      <c r="W74" s="139">
        <f t="shared" si="42"/>
        <v>4.8524404086265606E-2</v>
      </c>
      <c r="X74" s="139">
        <f t="shared" si="42"/>
        <v>0.10408626560726447</v>
      </c>
      <c r="Y74" s="139">
        <f t="shared" si="42"/>
        <v>9.2565266742338254E-2</v>
      </c>
      <c r="Z74" s="139">
        <f t="shared" si="42"/>
        <v>0.13859250851305335</v>
      </c>
      <c r="AA74" s="139">
        <f t="shared" si="42"/>
        <v>0.20329171396140749</v>
      </c>
    </row>
    <row r="75" spans="1:27" x14ac:dyDescent="0.3">
      <c r="A75" s="116">
        <v>35096</v>
      </c>
      <c r="B75" s="137">
        <f t="shared" si="44"/>
        <v>1774300</v>
      </c>
      <c r="C75" s="135">
        <v>49100</v>
      </c>
      <c r="D75" s="136">
        <v>109100</v>
      </c>
      <c r="E75" s="136">
        <v>180100</v>
      </c>
      <c r="F75" s="136">
        <v>77400</v>
      </c>
      <c r="G75" s="136">
        <v>71400</v>
      </c>
      <c r="H75" s="136">
        <v>213600</v>
      </c>
      <c r="I75" s="136">
        <v>25300</v>
      </c>
      <c r="J75" s="136">
        <v>85800</v>
      </c>
      <c r="K75" s="136">
        <v>184000</v>
      </c>
      <c r="L75" s="136">
        <v>164900</v>
      </c>
      <c r="M75" s="136">
        <v>249500</v>
      </c>
      <c r="N75" s="137">
        <v>364100</v>
      </c>
      <c r="O75" s="138"/>
      <c r="P75" s="139">
        <f t="shared" si="42"/>
        <v>2.7672885081440567E-2</v>
      </c>
      <c r="Q75" s="139">
        <f t="shared" si="42"/>
        <v>6.1489037930451448E-2</v>
      </c>
      <c r="R75" s="139">
        <f t="shared" si="42"/>
        <v>0.10150481880178099</v>
      </c>
      <c r="S75" s="139">
        <f t="shared" si="42"/>
        <v>4.3622837175224034E-2</v>
      </c>
      <c r="T75" s="139">
        <f t="shared" si="42"/>
        <v>4.0241221890322941E-2</v>
      </c>
      <c r="U75" s="139">
        <f t="shared" si="42"/>
        <v>0.12038550414247873</v>
      </c>
      <c r="V75" s="139">
        <f t="shared" si="42"/>
        <v>1.425914445133292E-2</v>
      </c>
      <c r="W75" s="139">
        <f t="shared" si="42"/>
        <v>4.8357098574085558E-2</v>
      </c>
      <c r="X75" s="139">
        <f t="shared" si="42"/>
        <v>0.10370286873696669</v>
      </c>
      <c r="Y75" s="139">
        <f t="shared" si="42"/>
        <v>9.2938060080031568E-2</v>
      </c>
      <c r="Z75" s="139">
        <f t="shared" si="42"/>
        <v>0.14061883559713689</v>
      </c>
      <c r="AA75" s="139">
        <f t="shared" si="42"/>
        <v>0.20520768753874769</v>
      </c>
    </row>
    <row r="76" spans="1:27" x14ac:dyDescent="0.3">
      <c r="A76" s="116">
        <v>35125</v>
      </c>
      <c r="B76" s="137">
        <f t="shared" si="44"/>
        <v>1787500</v>
      </c>
      <c r="C76" s="135">
        <v>49600</v>
      </c>
      <c r="D76" s="136">
        <v>112300</v>
      </c>
      <c r="E76" s="136">
        <v>180500</v>
      </c>
      <c r="F76" s="136">
        <v>77200</v>
      </c>
      <c r="G76" s="136">
        <v>71800</v>
      </c>
      <c r="H76" s="136">
        <v>214800</v>
      </c>
      <c r="I76" s="136">
        <v>25300</v>
      </c>
      <c r="J76" s="136">
        <v>86100</v>
      </c>
      <c r="K76" s="136">
        <v>184700</v>
      </c>
      <c r="L76" s="136">
        <v>167700</v>
      </c>
      <c r="M76" s="136">
        <v>252799.99999999997</v>
      </c>
      <c r="N76" s="137">
        <v>364700</v>
      </c>
      <c r="O76" s="138"/>
      <c r="P76" s="139">
        <f t="shared" si="42"/>
        <v>2.7748251748251747E-2</v>
      </c>
      <c r="Q76" s="139">
        <f t="shared" si="42"/>
        <v>6.2825174825174829E-2</v>
      </c>
      <c r="R76" s="139">
        <f t="shared" si="42"/>
        <v>0.10097902097902098</v>
      </c>
      <c r="S76" s="139">
        <f t="shared" si="42"/>
        <v>4.3188811188811189E-2</v>
      </c>
      <c r="T76" s="139">
        <f t="shared" si="42"/>
        <v>4.0167832167832165E-2</v>
      </c>
      <c r="U76" s="139">
        <f t="shared" si="42"/>
        <v>0.12016783216783217</v>
      </c>
      <c r="V76" s="139">
        <f t="shared" si="42"/>
        <v>1.4153846153846154E-2</v>
      </c>
      <c r="W76" s="139">
        <f t="shared" si="42"/>
        <v>4.8167832167832166E-2</v>
      </c>
      <c r="X76" s="139">
        <f t="shared" si="42"/>
        <v>0.10332867132867132</v>
      </c>
      <c r="Y76" s="139">
        <f t="shared" si="42"/>
        <v>9.3818181818181814E-2</v>
      </c>
      <c r="Z76" s="139">
        <f t="shared" si="42"/>
        <v>0.14142657342657342</v>
      </c>
      <c r="AA76" s="139">
        <f t="shared" si="42"/>
        <v>0.20402797202797202</v>
      </c>
    </row>
    <row r="77" spans="1:27" x14ac:dyDescent="0.3">
      <c r="A77" s="116">
        <v>35156</v>
      </c>
      <c r="B77" s="137">
        <f t="shared" si="44"/>
        <v>1798700</v>
      </c>
      <c r="C77" s="135">
        <v>50500</v>
      </c>
      <c r="D77" s="136">
        <v>110800</v>
      </c>
      <c r="E77" s="136">
        <v>181100</v>
      </c>
      <c r="F77" s="136">
        <v>77300</v>
      </c>
      <c r="G77" s="136">
        <v>72000</v>
      </c>
      <c r="H77" s="136">
        <v>217100</v>
      </c>
      <c r="I77" s="136">
        <v>26100</v>
      </c>
      <c r="J77" s="136">
        <v>86500</v>
      </c>
      <c r="K77" s="136">
        <v>186600</v>
      </c>
      <c r="L77" s="136">
        <v>169500</v>
      </c>
      <c r="M77" s="136">
        <v>253200.00000000003</v>
      </c>
      <c r="N77" s="137">
        <v>368000</v>
      </c>
      <c r="O77" s="138"/>
      <c r="P77" s="139">
        <f t="shared" si="42"/>
        <v>2.8075832545727469E-2</v>
      </c>
      <c r="Q77" s="139">
        <f t="shared" si="42"/>
        <v>6.1600044476566411E-2</v>
      </c>
      <c r="R77" s="139">
        <f t="shared" si="42"/>
        <v>0.10068382720853949</v>
      </c>
      <c r="S77" s="139">
        <f t="shared" si="42"/>
        <v>4.2975482292767E-2</v>
      </c>
      <c r="T77" s="139">
        <f t="shared" si="42"/>
        <v>4.00289097681659E-2</v>
      </c>
      <c r="U77" s="139">
        <f t="shared" si="42"/>
        <v>0.12069828209262246</v>
      </c>
      <c r="V77" s="139">
        <f t="shared" si="42"/>
        <v>1.4510479790960137E-2</v>
      </c>
      <c r="W77" s="139">
        <f t="shared" si="42"/>
        <v>4.8090287429810419E-2</v>
      </c>
      <c r="X77" s="139">
        <f t="shared" si="42"/>
        <v>0.10374159114916329</v>
      </c>
      <c r="Y77" s="139">
        <f t="shared" si="42"/>
        <v>9.4234725079223883E-2</v>
      </c>
      <c r="Z77" s="139">
        <f t="shared" si="42"/>
        <v>0.14076833268471675</v>
      </c>
      <c r="AA77" s="139">
        <f t="shared" si="42"/>
        <v>0.20459220548173682</v>
      </c>
    </row>
    <row r="78" spans="1:27" x14ac:dyDescent="0.3">
      <c r="A78" s="116">
        <v>35186</v>
      </c>
      <c r="B78" s="137">
        <f t="shared" si="44"/>
        <v>1814100</v>
      </c>
      <c r="C78" s="135">
        <v>51700</v>
      </c>
      <c r="D78" s="136">
        <v>114100</v>
      </c>
      <c r="E78" s="136">
        <v>183700</v>
      </c>
      <c r="F78" s="136">
        <v>78200</v>
      </c>
      <c r="G78" s="136">
        <v>72800</v>
      </c>
      <c r="H78" s="136">
        <v>219100</v>
      </c>
      <c r="I78" s="136">
        <v>26600</v>
      </c>
      <c r="J78" s="136">
        <v>87300</v>
      </c>
      <c r="K78" s="136">
        <v>187700</v>
      </c>
      <c r="L78" s="136">
        <v>174300</v>
      </c>
      <c r="M78" s="136">
        <v>252800</v>
      </c>
      <c r="N78" s="137">
        <v>365800</v>
      </c>
      <c r="O78" s="138"/>
      <c r="P78" s="139">
        <f t="shared" si="42"/>
        <v>2.8498980210572736E-2</v>
      </c>
      <c r="Q78" s="139">
        <f t="shared" si="42"/>
        <v>6.2896201973430349E-2</v>
      </c>
      <c r="R78" s="139">
        <f t="shared" si="42"/>
        <v>0.10126233393969461</v>
      </c>
      <c r="S78" s="139">
        <f t="shared" si="42"/>
        <v>4.3106774709222202E-2</v>
      </c>
      <c r="T78" s="139">
        <f t="shared" si="42"/>
        <v>4.0130092056667219E-2</v>
      </c>
      <c r="U78" s="139">
        <f t="shared" si="42"/>
        <v>0.1207761424397773</v>
      </c>
      <c r="V78" s="139">
        <f t="shared" si="42"/>
        <v>1.466291825147456E-2</v>
      </c>
      <c r="W78" s="139">
        <f t="shared" si="42"/>
        <v>4.8123036216305606E-2</v>
      </c>
      <c r="X78" s="139">
        <f t="shared" si="42"/>
        <v>0.10346728405269831</v>
      </c>
      <c r="Y78" s="139">
        <f t="shared" si="42"/>
        <v>9.6080701174135932E-2</v>
      </c>
      <c r="Z78" s="139">
        <f t="shared" si="42"/>
        <v>0.13935284714183341</v>
      </c>
      <c r="AA78" s="139">
        <f t="shared" si="42"/>
        <v>0.20164268783418776</v>
      </c>
    </row>
    <row r="79" spans="1:27" x14ac:dyDescent="0.3">
      <c r="A79" s="116">
        <v>35217</v>
      </c>
      <c r="B79" s="137">
        <f t="shared" si="44"/>
        <v>1818700</v>
      </c>
      <c r="C79" s="135">
        <v>52400</v>
      </c>
      <c r="D79" s="136">
        <v>115000</v>
      </c>
      <c r="E79" s="136">
        <v>184800</v>
      </c>
      <c r="F79" s="136">
        <v>78700</v>
      </c>
      <c r="G79" s="136">
        <v>73500</v>
      </c>
      <c r="H79" s="136">
        <v>221100</v>
      </c>
      <c r="I79" s="136">
        <v>26700</v>
      </c>
      <c r="J79" s="136">
        <v>88200</v>
      </c>
      <c r="K79" s="136">
        <v>188200</v>
      </c>
      <c r="L79" s="136">
        <v>176400</v>
      </c>
      <c r="M79" s="136">
        <v>251700</v>
      </c>
      <c r="N79" s="137">
        <v>362000</v>
      </c>
      <c r="O79" s="138"/>
      <c r="P79" s="139">
        <f t="shared" si="42"/>
        <v>2.8811788640237531E-2</v>
      </c>
      <c r="Q79" s="139">
        <f t="shared" si="42"/>
        <v>6.323197888601749E-2</v>
      </c>
      <c r="R79" s="139">
        <f t="shared" si="42"/>
        <v>0.10161104085335679</v>
      </c>
      <c r="S79" s="139">
        <f t="shared" si="42"/>
        <v>4.3272667289822403E-2</v>
      </c>
      <c r="T79" s="139">
        <f t="shared" si="42"/>
        <v>4.0413482157585091E-2</v>
      </c>
      <c r="U79" s="139">
        <f t="shared" si="42"/>
        <v>0.12157035244955187</v>
      </c>
      <c r="V79" s="139">
        <f t="shared" si="42"/>
        <v>1.4680815967449277E-2</v>
      </c>
      <c r="W79" s="139">
        <f t="shared" si="42"/>
        <v>4.8496178589102108E-2</v>
      </c>
      <c r="X79" s="139">
        <f t="shared" si="42"/>
        <v>0.10348050805520427</v>
      </c>
      <c r="Y79" s="139">
        <f t="shared" si="42"/>
        <v>9.6992357178204217E-2</v>
      </c>
      <c r="Z79" s="139">
        <f t="shared" si="42"/>
        <v>0.13839555726617914</v>
      </c>
      <c r="AA79" s="139">
        <f t="shared" si="42"/>
        <v>0.19904327266728983</v>
      </c>
    </row>
    <row r="80" spans="1:27" x14ac:dyDescent="0.3">
      <c r="A80" s="116">
        <v>35247</v>
      </c>
      <c r="B80" s="137">
        <f t="shared" si="44"/>
        <v>1801300</v>
      </c>
      <c r="C80" s="135">
        <v>52600</v>
      </c>
      <c r="D80" s="136">
        <v>113500</v>
      </c>
      <c r="E80" s="136">
        <v>184000</v>
      </c>
      <c r="F80" s="136">
        <v>77600</v>
      </c>
      <c r="G80" s="136">
        <v>73400</v>
      </c>
      <c r="H80" s="136">
        <v>220400</v>
      </c>
      <c r="I80" s="136">
        <v>26300</v>
      </c>
      <c r="J80" s="136">
        <v>88200</v>
      </c>
      <c r="K80" s="136">
        <v>188400</v>
      </c>
      <c r="L80" s="136">
        <v>175700</v>
      </c>
      <c r="M80" s="136">
        <v>248700</v>
      </c>
      <c r="N80" s="137">
        <v>352500</v>
      </c>
      <c r="O80" s="138"/>
      <c r="P80" s="139">
        <f t="shared" si="42"/>
        <v>2.9201132515405539E-2</v>
      </c>
      <c r="Q80" s="139">
        <f t="shared" si="42"/>
        <v>6.3010048298451124E-2</v>
      </c>
      <c r="R80" s="139">
        <f t="shared" si="42"/>
        <v>0.10214844834286349</v>
      </c>
      <c r="S80" s="139">
        <f t="shared" si="42"/>
        <v>4.3079997779381561E-2</v>
      </c>
      <c r="T80" s="139">
        <f t="shared" si="42"/>
        <v>4.0748348415033588E-2</v>
      </c>
      <c r="U80" s="139">
        <f t="shared" si="42"/>
        <v>0.12235607616721257</v>
      </c>
      <c r="V80" s="139">
        <f t="shared" si="42"/>
        <v>1.4600566257702769E-2</v>
      </c>
      <c r="W80" s="139">
        <f t="shared" si="42"/>
        <v>4.8964636651307389E-2</v>
      </c>
      <c r="X80" s="139">
        <f t="shared" si="42"/>
        <v>0.10459112862932327</v>
      </c>
      <c r="Y80" s="139">
        <f t="shared" si="42"/>
        <v>9.7540665075223451E-2</v>
      </c>
      <c r="Z80" s="139">
        <f t="shared" si="42"/>
        <v>0.13806695164603341</v>
      </c>
      <c r="AA80" s="139">
        <f t="shared" si="42"/>
        <v>0.19569200022206185</v>
      </c>
    </row>
    <row r="81" spans="1:27" x14ac:dyDescent="0.3">
      <c r="A81" s="116">
        <v>35278</v>
      </c>
      <c r="B81" s="137">
        <f t="shared" si="44"/>
        <v>1806700</v>
      </c>
      <c r="C81" s="135">
        <v>52900</v>
      </c>
      <c r="D81" s="136">
        <v>115000</v>
      </c>
      <c r="E81" s="136">
        <v>184700</v>
      </c>
      <c r="F81" s="136">
        <v>77600</v>
      </c>
      <c r="G81" s="136">
        <v>73500</v>
      </c>
      <c r="H81" s="136">
        <v>221400</v>
      </c>
      <c r="I81" s="136">
        <v>26700</v>
      </c>
      <c r="J81" s="136">
        <v>88800</v>
      </c>
      <c r="K81" s="136">
        <v>189300</v>
      </c>
      <c r="L81" s="136">
        <v>176800</v>
      </c>
      <c r="M81" s="136">
        <v>250000</v>
      </c>
      <c r="N81" s="137">
        <v>350000</v>
      </c>
      <c r="O81" s="138"/>
      <c r="P81" s="139">
        <f t="shared" si="42"/>
        <v>2.9279902584823159E-2</v>
      </c>
      <c r="Q81" s="139">
        <f t="shared" si="42"/>
        <v>6.3651962140919907E-2</v>
      </c>
      <c r="R81" s="139">
        <f t="shared" si="42"/>
        <v>0.10223058615154702</v>
      </c>
      <c r="S81" s="139">
        <f t="shared" si="42"/>
        <v>4.2951237062046822E-2</v>
      </c>
      <c r="T81" s="139">
        <f t="shared" si="42"/>
        <v>4.0681906237892293E-2</v>
      </c>
      <c r="U81" s="139">
        <f t="shared" si="42"/>
        <v>0.12254386450434494</v>
      </c>
      <c r="V81" s="139">
        <f t="shared" si="42"/>
        <v>1.4778325123152709E-2</v>
      </c>
      <c r="W81" s="139">
        <f t="shared" si="42"/>
        <v>4.9150384679249461E-2</v>
      </c>
      <c r="X81" s="139">
        <f t="shared" si="42"/>
        <v>0.10477666463718381</v>
      </c>
      <c r="Y81" s="139">
        <f t="shared" si="42"/>
        <v>9.785797310012731E-2</v>
      </c>
      <c r="Z81" s="139">
        <f t="shared" si="42"/>
        <v>0.13837383074113024</v>
      </c>
      <c r="AA81" s="139">
        <f t="shared" si="42"/>
        <v>0.19372336303758234</v>
      </c>
    </row>
    <row r="82" spans="1:27" x14ac:dyDescent="0.3">
      <c r="A82" s="116">
        <v>35309</v>
      </c>
      <c r="B82" s="137">
        <f t="shared" si="44"/>
        <v>1827100</v>
      </c>
      <c r="C82" s="135">
        <v>52800</v>
      </c>
      <c r="D82" s="136">
        <v>116200</v>
      </c>
      <c r="E82" s="136">
        <v>185700</v>
      </c>
      <c r="F82" s="136">
        <v>78000</v>
      </c>
      <c r="G82" s="136">
        <v>73600</v>
      </c>
      <c r="H82" s="136">
        <v>221000</v>
      </c>
      <c r="I82" s="136">
        <v>26500</v>
      </c>
      <c r="J82" s="136">
        <v>88800</v>
      </c>
      <c r="K82" s="136">
        <v>189900</v>
      </c>
      <c r="L82" s="136">
        <v>177000</v>
      </c>
      <c r="M82" s="136">
        <v>254000</v>
      </c>
      <c r="N82" s="137">
        <v>363600</v>
      </c>
      <c r="O82" s="138"/>
      <c r="P82" s="139">
        <f t="shared" si="42"/>
        <v>2.8898254063816978E-2</v>
      </c>
      <c r="Q82" s="139">
        <f t="shared" si="42"/>
        <v>6.3598051557112359E-2</v>
      </c>
      <c r="R82" s="139">
        <f t="shared" si="42"/>
        <v>0.10163647309944721</v>
      </c>
      <c r="S82" s="139">
        <f t="shared" si="42"/>
        <v>4.2690602594275082E-2</v>
      </c>
      <c r="T82" s="139">
        <f t="shared" si="42"/>
        <v>4.0282414755623663E-2</v>
      </c>
      <c r="U82" s="139">
        <f t="shared" si="42"/>
        <v>0.12095670735044606</v>
      </c>
      <c r="V82" s="139">
        <f t="shared" si="42"/>
        <v>1.4503858573696021E-2</v>
      </c>
      <c r="W82" s="139">
        <f t="shared" si="42"/>
        <v>4.8601609107328553E-2</v>
      </c>
      <c r="X82" s="139">
        <f t="shared" si="42"/>
        <v>0.10393519785452356</v>
      </c>
      <c r="Y82" s="139">
        <f t="shared" si="42"/>
        <v>9.6874828963931917E-2</v>
      </c>
      <c r="Z82" s="139">
        <f t="shared" si="42"/>
        <v>0.13901811614033166</v>
      </c>
      <c r="AA82" s="139">
        <f t="shared" si="42"/>
        <v>0.19900388593946691</v>
      </c>
    </row>
    <row r="83" spans="1:27" x14ac:dyDescent="0.3">
      <c r="A83" s="116">
        <v>35339</v>
      </c>
      <c r="B83" s="137">
        <f t="shared" si="44"/>
        <v>1825800</v>
      </c>
      <c r="C83" s="135">
        <v>52400</v>
      </c>
      <c r="D83" s="136">
        <v>116100</v>
      </c>
      <c r="E83" s="136">
        <v>185100</v>
      </c>
      <c r="F83" s="136">
        <v>78100</v>
      </c>
      <c r="G83" s="136">
        <v>73600</v>
      </c>
      <c r="H83" s="136">
        <v>220900</v>
      </c>
      <c r="I83" s="136">
        <v>26400</v>
      </c>
      <c r="J83" s="136">
        <v>88800</v>
      </c>
      <c r="K83" s="136">
        <v>188900</v>
      </c>
      <c r="L83" s="136">
        <v>176000</v>
      </c>
      <c r="M83" s="136">
        <v>254700</v>
      </c>
      <c r="N83" s="137">
        <v>364800</v>
      </c>
      <c r="O83" s="138"/>
      <c r="P83" s="139">
        <f t="shared" si="42"/>
        <v>2.8699748055646838E-2</v>
      </c>
      <c r="Q83" s="139">
        <f t="shared" si="42"/>
        <v>6.358856391718698E-2</v>
      </c>
      <c r="R83" s="139">
        <f t="shared" si="42"/>
        <v>0.10138021689122577</v>
      </c>
      <c r="S83" s="139">
        <f t="shared" si="42"/>
        <v>4.2775769525687367E-2</v>
      </c>
      <c r="T83" s="139">
        <f t="shared" si="42"/>
        <v>4.031109650564136E-2</v>
      </c>
      <c r="U83" s="139">
        <f t="shared" si="42"/>
        <v>0.12098806002848067</v>
      </c>
      <c r="V83" s="139">
        <f t="shared" si="42"/>
        <v>1.4459415050936576E-2</v>
      </c>
      <c r="W83" s="139">
        <f t="shared" si="42"/>
        <v>4.8636214262241212E-2</v>
      </c>
      <c r="X83" s="139">
        <f t="shared" si="42"/>
        <v>0.10346149633037573</v>
      </c>
      <c r="Y83" s="139">
        <f t="shared" si="42"/>
        <v>9.639610033957717E-2</v>
      </c>
      <c r="Z83" s="139">
        <f t="shared" si="42"/>
        <v>0.13950049293460401</v>
      </c>
      <c r="AA83" s="139">
        <f t="shared" si="42"/>
        <v>0.19980282615839631</v>
      </c>
    </row>
    <row r="84" spans="1:27" x14ac:dyDescent="0.3">
      <c r="A84" s="116">
        <v>35370</v>
      </c>
      <c r="B84" s="137">
        <f t="shared" si="44"/>
        <v>1835100</v>
      </c>
      <c r="C84" s="135">
        <v>52800</v>
      </c>
      <c r="D84" s="136">
        <v>116800</v>
      </c>
      <c r="E84" s="136">
        <v>184800</v>
      </c>
      <c r="F84" s="136">
        <v>77900</v>
      </c>
      <c r="G84" s="136">
        <v>73700</v>
      </c>
      <c r="H84" s="136">
        <v>226500</v>
      </c>
      <c r="I84" s="136">
        <v>26700</v>
      </c>
      <c r="J84" s="136">
        <v>89200</v>
      </c>
      <c r="K84" s="136">
        <v>189200</v>
      </c>
      <c r="L84" s="136">
        <v>176600</v>
      </c>
      <c r="M84" s="136">
        <v>256000</v>
      </c>
      <c r="N84" s="137">
        <v>364900</v>
      </c>
      <c r="O84" s="138"/>
      <c r="P84" s="139">
        <f t="shared" si="42"/>
        <v>2.8772273990518227E-2</v>
      </c>
      <c r="Q84" s="139">
        <f t="shared" si="42"/>
        <v>6.3647757615388809E-2</v>
      </c>
      <c r="R84" s="139">
        <f t="shared" si="42"/>
        <v>0.10070295896681379</v>
      </c>
      <c r="S84" s="139">
        <f t="shared" si="42"/>
        <v>4.2450002724647155E-2</v>
      </c>
      <c r="T84" s="139">
        <f t="shared" si="42"/>
        <v>4.0161299111765025E-2</v>
      </c>
      <c r="U84" s="139">
        <f t="shared" si="42"/>
        <v>0.12342651626614354</v>
      </c>
      <c r="V84" s="139">
        <f t="shared" si="42"/>
        <v>1.4549615824750695E-2</v>
      </c>
      <c r="W84" s="139">
        <f t="shared" si="42"/>
        <v>4.8607705302163372E-2</v>
      </c>
      <c r="X84" s="139">
        <f t="shared" si="42"/>
        <v>0.10310064846602365</v>
      </c>
      <c r="Y84" s="139">
        <f t="shared" si="42"/>
        <v>9.6234537627377256E-2</v>
      </c>
      <c r="Z84" s="139">
        <f t="shared" si="42"/>
        <v>0.13950193449948231</v>
      </c>
      <c r="AA84" s="139">
        <f t="shared" si="42"/>
        <v>0.19884474960492615</v>
      </c>
    </row>
    <row r="85" spans="1:27" x14ac:dyDescent="0.3">
      <c r="A85" s="116">
        <v>35400</v>
      </c>
      <c r="B85" s="137">
        <f t="shared" si="44"/>
        <v>1838600</v>
      </c>
      <c r="C85" s="135">
        <v>53500</v>
      </c>
      <c r="D85" s="136">
        <v>114700</v>
      </c>
      <c r="E85" s="136">
        <v>184300</v>
      </c>
      <c r="F85" s="136">
        <v>78400</v>
      </c>
      <c r="G85" s="136">
        <v>74200</v>
      </c>
      <c r="H85" s="136">
        <v>230600</v>
      </c>
      <c r="I85" s="136">
        <v>26800</v>
      </c>
      <c r="J85" s="136">
        <v>90000</v>
      </c>
      <c r="K85" s="136">
        <v>189500</v>
      </c>
      <c r="L85" s="136">
        <v>177000</v>
      </c>
      <c r="M85" s="136">
        <v>256399.99999999997</v>
      </c>
      <c r="N85" s="137">
        <v>363200</v>
      </c>
      <c r="O85" s="138"/>
      <c r="P85" s="139">
        <f t="shared" si="42"/>
        <v>2.9098226911780704E-2</v>
      </c>
      <c r="Q85" s="139">
        <f t="shared" si="42"/>
        <v>6.2384422930490589E-2</v>
      </c>
      <c r="R85" s="139">
        <f t="shared" si="42"/>
        <v>0.10023931252039596</v>
      </c>
      <c r="S85" s="139">
        <f t="shared" si="42"/>
        <v>4.2641139997824429E-2</v>
      </c>
      <c r="T85" s="139">
        <f t="shared" si="42"/>
        <v>4.0356793212226696E-2</v>
      </c>
      <c r="U85" s="139">
        <f t="shared" si="42"/>
        <v>0.12542151637115195</v>
      </c>
      <c r="V85" s="139">
        <f t="shared" si="42"/>
        <v>1.4576308060480801E-2</v>
      </c>
      <c r="W85" s="139">
        <f t="shared" si="42"/>
        <v>4.8950288262808658E-2</v>
      </c>
      <c r="X85" s="139">
        <f t="shared" si="42"/>
        <v>0.10306755139780267</v>
      </c>
      <c r="Y85" s="139">
        <f t="shared" si="42"/>
        <v>9.6268900250190359E-2</v>
      </c>
      <c r="Z85" s="139">
        <f t="shared" si="42"/>
        <v>0.13945393233982376</v>
      </c>
      <c r="AA85" s="139">
        <f t="shared" si="42"/>
        <v>0.19754160774502338</v>
      </c>
    </row>
    <row r="86" spans="1:27" x14ac:dyDescent="0.3">
      <c r="A86" s="116">
        <v>35431</v>
      </c>
      <c r="B86" s="137">
        <f t="shared" si="44"/>
        <v>1797600</v>
      </c>
      <c r="C86" s="135">
        <v>51800</v>
      </c>
      <c r="D86" s="136">
        <v>110000</v>
      </c>
      <c r="E86" s="136">
        <v>181200</v>
      </c>
      <c r="F86" s="136">
        <v>77000</v>
      </c>
      <c r="G86" s="136">
        <v>73800</v>
      </c>
      <c r="H86" s="136">
        <v>219400</v>
      </c>
      <c r="I86" s="136">
        <v>26100</v>
      </c>
      <c r="J86" s="136">
        <v>88900</v>
      </c>
      <c r="K86" s="136">
        <v>187500</v>
      </c>
      <c r="L86" s="136">
        <v>171600</v>
      </c>
      <c r="M86" s="136">
        <v>252000</v>
      </c>
      <c r="N86" s="137">
        <v>358300</v>
      </c>
      <c r="O86" s="138"/>
      <c r="P86" s="139">
        <f t="shared" si="42"/>
        <v>2.881619937694704E-2</v>
      </c>
      <c r="Q86" s="139">
        <f t="shared" ref="Q86:AA109" si="45">D86/$B86</f>
        <v>6.119270137961727E-2</v>
      </c>
      <c r="R86" s="139">
        <f t="shared" si="45"/>
        <v>0.10080106809078772</v>
      </c>
      <c r="S86" s="139">
        <f t="shared" si="45"/>
        <v>4.2834890965732085E-2</v>
      </c>
      <c r="T86" s="139">
        <f t="shared" si="45"/>
        <v>4.1054739652870494E-2</v>
      </c>
      <c r="U86" s="139">
        <f t="shared" si="45"/>
        <v>0.12205162438807299</v>
      </c>
      <c r="V86" s="139">
        <f t="shared" si="45"/>
        <v>1.451935914552737E-2</v>
      </c>
      <c r="W86" s="139">
        <f t="shared" si="45"/>
        <v>4.9454828660436136E-2</v>
      </c>
      <c r="X86" s="139">
        <f t="shared" si="45"/>
        <v>0.10430574098798398</v>
      </c>
      <c r="Y86" s="139">
        <f t="shared" si="45"/>
        <v>9.5460614152202944E-2</v>
      </c>
      <c r="Z86" s="139">
        <f t="shared" si="45"/>
        <v>0.14018691588785046</v>
      </c>
      <c r="AA86" s="139">
        <f t="shared" si="45"/>
        <v>0.19932131731197153</v>
      </c>
    </row>
    <row r="87" spans="1:27" x14ac:dyDescent="0.3">
      <c r="A87" s="116">
        <v>35462</v>
      </c>
      <c r="B87" s="137">
        <f t="shared" si="44"/>
        <v>1809000</v>
      </c>
      <c r="C87" s="135">
        <v>52500</v>
      </c>
      <c r="D87" s="136">
        <v>111500</v>
      </c>
      <c r="E87" s="136">
        <v>180800</v>
      </c>
      <c r="F87" s="136">
        <v>77200</v>
      </c>
      <c r="G87" s="136">
        <v>74200</v>
      </c>
      <c r="H87" s="136">
        <v>215900</v>
      </c>
      <c r="I87" s="136">
        <v>26300</v>
      </c>
      <c r="J87" s="136">
        <v>89300</v>
      </c>
      <c r="K87" s="136">
        <v>188200</v>
      </c>
      <c r="L87" s="136">
        <v>173300</v>
      </c>
      <c r="M87" s="136">
        <v>256000</v>
      </c>
      <c r="N87" s="137">
        <v>363800</v>
      </c>
      <c r="O87" s="138"/>
      <c r="P87" s="139">
        <f t="shared" ref="P87:P150" si="46">C87/$B87</f>
        <v>2.9021558872305141E-2</v>
      </c>
      <c r="Q87" s="139">
        <f t="shared" si="45"/>
        <v>6.1636263128800439E-2</v>
      </c>
      <c r="R87" s="139">
        <f t="shared" si="45"/>
        <v>9.9944720840243223E-2</v>
      </c>
      <c r="S87" s="139">
        <f t="shared" si="45"/>
        <v>4.2675511332227752E-2</v>
      </c>
      <c r="T87" s="139">
        <f t="shared" si="45"/>
        <v>4.1017136539524601E-2</v>
      </c>
      <c r="U87" s="139">
        <f t="shared" si="45"/>
        <v>0.11934770591487009</v>
      </c>
      <c r="V87" s="139">
        <f t="shared" si="45"/>
        <v>1.4538419016030956E-2</v>
      </c>
      <c r="W87" s="139">
        <f t="shared" si="45"/>
        <v>4.9364289662797128E-2</v>
      </c>
      <c r="X87" s="139">
        <f t="shared" si="45"/>
        <v>0.10403537866224434</v>
      </c>
      <c r="Y87" s="139">
        <f t="shared" si="45"/>
        <v>9.5798783858485351E-2</v>
      </c>
      <c r="Z87" s="139">
        <f t="shared" si="45"/>
        <v>0.14151464897733554</v>
      </c>
      <c r="AA87" s="139">
        <f t="shared" si="45"/>
        <v>0.20110558319513544</v>
      </c>
    </row>
    <row r="88" spans="1:27" x14ac:dyDescent="0.3">
      <c r="A88" s="116">
        <v>35490</v>
      </c>
      <c r="B88" s="137">
        <f t="shared" si="44"/>
        <v>1825100</v>
      </c>
      <c r="C88" s="135">
        <v>52700</v>
      </c>
      <c r="D88" s="136">
        <v>113600</v>
      </c>
      <c r="E88" s="136">
        <v>181500</v>
      </c>
      <c r="F88" s="136">
        <v>78000</v>
      </c>
      <c r="G88" s="136">
        <v>74700</v>
      </c>
      <c r="H88" s="136">
        <v>219000</v>
      </c>
      <c r="I88" s="136">
        <v>26300</v>
      </c>
      <c r="J88" s="136">
        <v>90000</v>
      </c>
      <c r="K88" s="136">
        <v>188900</v>
      </c>
      <c r="L88" s="136">
        <v>176300</v>
      </c>
      <c r="M88" s="136">
        <v>258899.99999999997</v>
      </c>
      <c r="N88" s="137">
        <v>365200</v>
      </c>
      <c r="O88" s="138"/>
      <c r="P88" s="139">
        <f t="shared" si="46"/>
        <v>2.8875130129855899E-2</v>
      </c>
      <c r="Q88" s="139">
        <f t="shared" si="45"/>
        <v>6.2243164758095444E-2</v>
      </c>
      <c r="R88" s="139">
        <f t="shared" si="45"/>
        <v>9.9446605665442986E-2</v>
      </c>
      <c r="S88" s="139">
        <f t="shared" si="45"/>
        <v>4.2737384252917648E-2</v>
      </c>
      <c r="T88" s="139">
        <f t="shared" si="45"/>
        <v>4.0929264149909592E-2</v>
      </c>
      <c r="U88" s="139">
        <f t="shared" si="45"/>
        <v>0.11999342501780724</v>
      </c>
      <c r="V88" s="139">
        <f t="shared" si="45"/>
        <v>1.4410169305791464E-2</v>
      </c>
      <c r="W88" s="139">
        <f t="shared" si="45"/>
        <v>4.9312366445674209E-2</v>
      </c>
      <c r="X88" s="139">
        <f t="shared" si="45"/>
        <v>0.10350117801764287</v>
      </c>
      <c r="Y88" s="139">
        <f t="shared" si="45"/>
        <v>9.6597446715248475E-2</v>
      </c>
      <c r="Z88" s="139">
        <f t="shared" si="45"/>
        <v>0.1418552408087228</v>
      </c>
      <c r="AA88" s="139">
        <f t="shared" si="45"/>
        <v>0.20009862473289136</v>
      </c>
    </row>
    <row r="89" spans="1:27" x14ac:dyDescent="0.3">
      <c r="A89" s="116">
        <v>35521</v>
      </c>
      <c r="B89" s="137">
        <f t="shared" si="44"/>
        <v>1837200</v>
      </c>
      <c r="C89" s="135">
        <v>53800</v>
      </c>
      <c r="D89" s="136">
        <v>114400</v>
      </c>
      <c r="E89" s="136">
        <v>183300</v>
      </c>
      <c r="F89" s="136">
        <v>78100</v>
      </c>
      <c r="G89" s="136">
        <v>75300</v>
      </c>
      <c r="H89" s="136">
        <v>219400</v>
      </c>
      <c r="I89" s="136">
        <v>26500</v>
      </c>
      <c r="J89" s="136">
        <v>90200</v>
      </c>
      <c r="K89" s="136">
        <v>189800</v>
      </c>
      <c r="L89" s="136">
        <v>176500</v>
      </c>
      <c r="M89" s="136">
        <v>262200</v>
      </c>
      <c r="N89" s="137">
        <v>367700</v>
      </c>
      <c r="O89" s="138"/>
      <c r="P89" s="139">
        <f t="shared" si="46"/>
        <v>2.9283692575658611E-2</v>
      </c>
      <c r="Q89" s="139">
        <f t="shared" si="45"/>
        <v>6.2268669714783363E-2</v>
      </c>
      <c r="R89" s="139">
        <f t="shared" si="45"/>
        <v>9.977139124755062E-2</v>
      </c>
      <c r="S89" s="139">
        <f t="shared" si="45"/>
        <v>4.2510341824515567E-2</v>
      </c>
      <c r="T89" s="139">
        <f t="shared" si="45"/>
        <v>4.0986283474853037E-2</v>
      </c>
      <c r="U89" s="139">
        <f t="shared" si="45"/>
        <v>0.11942085782712823</v>
      </c>
      <c r="V89" s="139">
        <f t="shared" si="45"/>
        <v>1.4424123666448943E-2</v>
      </c>
      <c r="W89" s="139">
        <f t="shared" si="45"/>
        <v>4.9096451121271499E-2</v>
      </c>
      <c r="X89" s="139">
        <f t="shared" si="45"/>
        <v>0.10330938384498149</v>
      </c>
      <c r="Y89" s="139">
        <f t="shared" si="45"/>
        <v>9.6070106684084472E-2</v>
      </c>
      <c r="Z89" s="139">
        <f t="shared" si="45"/>
        <v>0.14271717831482691</v>
      </c>
      <c r="AA89" s="139">
        <f t="shared" si="45"/>
        <v>0.20014151970389724</v>
      </c>
    </row>
    <row r="90" spans="1:27" x14ac:dyDescent="0.3">
      <c r="A90" s="116">
        <v>35551</v>
      </c>
      <c r="B90" s="137">
        <f t="shared" si="44"/>
        <v>1846100</v>
      </c>
      <c r="C90" s="135">
        <v>54800</v>
      </c>
      <c r="D90" s="136">
        <v>116600</v>
      </c>
      <c r="E90" s="136">
        <v>186400</v>
      </c>
      <c r="F90" s="136">
        <v>78700</v>
      </c>
      <c r="G90" s="136">
        <v>75500</v>
      </c>
      <c r="H90" s="136">
        <v>220000</v>
      </c>
      <c r="I90" s="136">
        <v>26900</v>
      </c>
      <c r="J90" s="136">
        <v>90500</v>
      </c>
      <c r="K90" s="136">
        <v>191100</v>
      </c>
      <c r="L90" s="136">
        <v>178700</v>
      </c>
      <c r="M90" s="136">
        <v>260500</v>
      </c>
      <c r="N90" s="137">
        <v>366400</v>
      </c>
      <c r="O90" s="138"/>
      <c r="P90" s="139">
        <f t="shared" si="46"/>
        <v>2.9684199122474407E-2</v>
      </c>
      <c r="Q90" s="139">
        <f t="shared" si="45"/>
        <v>6.3160175505118904E-2</v>
      </c>
      <c r="R90" s="139">
        <f t="shared" si="45"/>
        <v>0.10096961161367207</v>
      </c>
      <c r="S90" s="139">
        <f t="shared" si="45"/>
        <v>4.2630410053626562E-2</v>
      </c>
      <c r="T90" s="139">
        <f t="shared" si="45"/>
        <v>4.0897026163263094E-2</v>
      </c>
      <c r="U90" s="139">
        <f t="shared" si="45"/>
        <v>0.11917014246248848</v>
      </c>
      <c r="V90" s="139">
        <f t="shared" si="45"/>
        <v>1.4571258328367911E-2</v>
      </c>
      <c r="W90" s="139">
        <f t="shared" si="45"/>
        <v>4.9022263149341855E-2</v>
      </c>
      <c r="X90" s="139">
        <f t="shared" si="45"/>
        <v>0.10351551920264342</v>
      </c>
      <c r="Y90" s="139">
        <f t="shared" si="45"/>
        <v>9.6798656627484964E-2</v>
      </c>
      <c r="Z90" s="139">
        <f t="shared" si="45"/>
        <v>0.14110828232490114</v>
      </c>
      <c r="AA90" s="139">
        <f t="shared" si="45"/>
        <v>0.19847245544661718</v>
      </c>
    </row>
    <row r="91" spans="1:27" x14ac:dyDescent="0.3">
      <c r="A91" s="116">
        <v>35582</v>
      </c>
      <c r="B91" s="137">
        <f t="shared" si="44"/>
        <v>1853500</v>
      </c>
      <c r="C91" s="135">
        <v>55300</v>
      </c>
      <c r="D91" s="136">
        <v>118000</v>
      </c>
      <c r="E91" s="136">
        <v>187200</v>
      </c>
      <c r="F91" s="136">
        <v>79600</v>
      </c>
      <c r="G91" s="136">
        <v>76200</v>
      </c>
      <c r="H91" s="136">
        <v>220000</v>
      </c>
      <c r="I91" s="136">
        <v>27200</v>
      </c>
      <c r="J91" s="136">
        <v>91400</v>
      </c>
      <c r="K91" s="136">
        <v>192100</v>
      </c>
      <c r="L91" s="136">
        <v>180400</v>
      </c>
      <c r="M91" s="136">
        <v>260600.00000000003</v>
      </c>
      <c r="N91" s="137">
        <v>365500</v>
      </c>
      <c r="O91" s="138"/>
      <c r="P91" s="139">
        <f t="shared" si="46"/>
        <v>2.9835446452657136E-2</v>
      </c>
      <c r="Q91" s="139">
        <f t="shared" si="45"/>
        <v>6.3663339627731325E-2</v>
      </c>
      <c r="R91" s="139">
        <f t="shared" si="45"/>
        <v>0.10099811168060427</v>
      </c>
      <c r="S91" s="139">
        <f t="shared" si="45"/>
        <v>4.2945778257350957E-2</v>
      </c>
      <c r="T91" s="139">
        <f t="shared" si="45"/>
        <v>4.111141084434853E-2</v>
      </c>
      <c r="U91" s="139">
        <f t="shared" si="45"/>
        <v>0.11869436201780416</v>
      </c>
      <c r="V91" s="139">
        <f t="shared" si="45"/>
        <v>1.4674939304019422E-2</v>
      </c>
      <c r="W91" s="139">
        <f t="shared" si="45"/>
        <v>4.9312112220124091E-2</v>
      </c>
      <c r="X91" s="139">
        <f t="shared" si="45"/>
        <v>0.10364175883463718</v>
      </c>
      <c r="Y91" s="139">
        <f t="shared" si="45"/>
        <v>9.73293768545994E-2</v>
      </c>
      <c r="Z91" s="139">
        <f t="shared" si="45"/>
        <v>0.14059886700836258</v>
      </c>
      <c r="AA91" s="139">
        <f t="shared" si="45"/>
        <v>0.197194496897761</v>
      </c>
    </row>
    <row r="92" spans="1:27" x14ac:dyDescent="0.3">
      <c r="A92" s="116">
        <v>35612</v>
      </c>
      <c r="B92" s="137">
        <f t="shared" si="44"/>
        <v>1845100</v>
      </c>
      <c r="C92" s="135">
        <v>56000</v>
      </c>
      <c r="D92" s="136">
        <v>118700</v>
      </c>
      <c r="E92" s="136">
        <v>186500</v>
      </c>
      <c r="F92" s="136">
        <v>79100</v>
      </c>
      <c r="G92" s="136">
        <v>76400</v>
      </c>
      <c r="H92" s="136">
        <v>220900</v>
      </c>
      <c r="I92" s="136">
        <v>27000</v>
      </c>
      <c r="J92" s="136">
        <v>92000</v>
      </c>
      <c r="K92" s="136">
        <v>191900</v>
      </c>
      <c r="L92" s="136">
        <v>179400</v>
      </c>
      <c r="M92" s="136">
        <v>259800</v>
      </c>
      <c r="N92" s="137">
        <v>357400</v>
      </c>
      <c r="O92" s="138"/>
      <c r="P92" s="139">
        <f t="shared" si="46"/>
        <v>3.0350658500894259E-2</v>
      </c>
      <c r="Q92" s="139">
        <f t="shared" si="45"/>
        <v>6.4332556501002655E-2</v>
      </c>
      <c r="R92" s="139">
        <f t="shared" si="45"/>
        <v>0.10107853232887107</v>
      </c>
      <c r="S92" s="139">
        <f t="shared" si="45"/>
        <v>4.2870305132513144E-2</v>
      </c>
      <c r="T92" s="139">
        <f t="shared" si="45"/>
        <v>4.1406969811934313E-2</v>
      </c>
      <c r="U92" s="139">
        <f t="shared" si="45"/>
        <v>0.11972250826513468</v>
      </c>
      <c r="V92" s="139">
        <f t="shared" si="45"/>
        <v>1.4633353205788305E-2</v>
      </c>
      <c r="W92" s="139">
        <f t="shared" si="45"/>
        <v>4.9861796108612001E-2</v>
      </c>
      <c r="X92" s="139">
        <f t="shared" si="45"/>
        <v>0.10400520297002873</v>
      </c>
      <c r="Y92" s="139">
        <f t="shared" si="45"/>
        <v>9.7230502411793401E-2</v>
      </c>
      <c r="Z92" s="139">
        <f t="shared" si="45"/>
        <v>0.14080537640236301</v>
      </c>
      <c r="AA92" s="139">
        <f t="shared" si="45"/>
        <v>0.19370223836106443</v>
      </c>
    </row>
    <row r="93" spans="1:27" x14ac:dyDescent="0.3">
      <c r="A93" s="116">
        <v>35643</v>
      </c>
      <c r="B93" s="137">
        <f t="shared" si="44"/>
        <v>1845400</v>
      </c>
      <c r="C93" s="135">
        <v>56800</v>
      </c>
      <c r="D93" s="136">
        <v>122100</v>
      </c>
      <c r="E93" s="136">
        <v>187100</v>
      </c>
      <c r="F93" s="136">
        <v>77200</v>
      </c>
      <c r="G93" s="136">
        <v>76800</v>
      </c>
      <c r="H93" s="136">
        <v>222600</v>
      </c>
      <c r="I93" s="136">
        <v>26900</v>
      </c>
      <c r="J93" s="136">
        <v>92400</v>
      </c>
      <c r="K93" s="136">
        <v>192100</v>
      </c>
      <c r="L93" s="136">
        <v>179700</v>
      </c>
      <c r="M93" s="136">
        <v>259700</v>
      </c>
      <c r="N93" s="137">
        <v>352000</v>
      </c>
      <c r="O93" s="138"/>
      <c r="P93" s="139">
        <f t="shared" si="46"/>
        <v>3.0779234854232146E-2</v>
      </c>
      <c r="Q93" s="139">
        <f t="shared" si="45"/>
        <v>6.6164517177847618E-2</v>
      </c>
      <c r="R93" s="139">
        <f t="shared" si="45"/>
        <v>0.10138723312019074</v>
      </c>
      <c r="S93" s="139">
        <f t="shared" si="45"/>
        <v>4.183374878075214E-2</v>
      </c>
      <c r="T93" s="139">
        <f t="shared" si="45"/>
        <v>4.1616993605722338E-2</v>
      </c>
      <c r="U93" s="139">
        <f t="shared" si="45"/>
        <v>0.12062425490408583</v>
      </c>
      <c r="V93" s="139">
        <f t="shared" si="45"/>
        <v>1.4576785520754308E-2</v>
      </c>
      <c r="W93" s="139">
        <f t="shared" si="45"/>
        <v>5.0070445431884686E-2</v>
      </c>
      <c r="X93" s="139">
        <f t="shared" si="45"/>
        <v>0.1040966728080633</v>
      </c>
      <c r="Y93" s="139">
        <f t="shared" si="45"/>
        <v>9.7377262382139368E-2</v>
      </c>
      <c r="Z93" s="139">
        <f t="shared" si="45"/>
        <v>0.14072829738810014</v>
      </c>
      <c r="AA93" s="139">
        <f t="shared" si="45"/>
        <v>0.19074455402622736</v>
      </c>
    </row>
    <row r="94" spans="1:27" x14ac:dyDescent="0.3">
      <c r="A94" s="116">
        <v>35674</v>
      </c>
      <c r="B94" s="137">
        <f t="shared" si="44"/>
        <v>1868200</v>
      </c>
      <c r="C94" s="135">
        <v>56800</v>
      </c>
      <c r="D94" s="136">
        <v>122000</v>
      </c>
      <c r="E94" s="136">
        <v>187500</v>
      </c>
      <c r="F94" s="136">
        <v>79800</v>
      </c>
      <c r="G94" s="136">
        <v>76900</v>
      </c>
      <c r="H94" s="136">
        <v>223100</v>
      </c>
      <c r="I94" s="136">
        <v>27000</v>
      </c>
      <c r="J94" s="136">
        <v>92300</v>
      </c>
      <c r="K94" s="136">
        <v>192400</v>
      </c>
      <c r="L94" s="136">
        <v>179000</v>
      </c>
      <c r="M94" s="136">
        <v>264000</v>
      </c>
      <c r="N94" s="137">
        <v>367400</v>
      </c>
      <c r="O94" s="138"/>
      <c r="P94" s="139">
        <f t="shared" si="46"/>
        <v>3.0403597045284232E-2</v>
      </c>
      <c r="Q94" s="139">
        <f t="shared" si="45"/>
        <v>6.530350069585697E-2</v>
      </c>
      <c r="R94" s="139">
        <f t="shared" si="45"/>
        <v>0.10036398672519002</v>
      </c>
      <c r="S94" s="139">
        <f t="shared" si="45"/>
        <v>4.271491275024087E-2</v>
      </c>
      <c r="T94" s="139">
        <f t="shared" si="45"/>
        <v>4.1162616422224602E-2</v>
      </c>
      <c r="U94" s="139">
        <f t="shared" si="45"/>
        <v>0.11941976233807944</v>
      </c>
      <c r="V94" s="139">
        <f t="shared" si="45"/>
        <v>1.4452414088427363E-2</v>
      </c>
      <c r="W94" s="139">
        <f t="shared" si="45"/>
        <v>4.9405845198586873E-2</v>
      </c>
      <c r="X94" s="139">
        <f t="shared" si="45"/>
        <v>0.10298683224494165</v>
      </c>
      <c r="Y94" s="139">
        <f t="shared" si="45"/>
        <v>9.5814152660314747E-2</v>
      </c>
      <c r="Z94" s="139">
        <f t="shared" si="45"/>
        <v>0.14131249330906756</v>
      </c>
      <c r="AA94" s="139">
        <f t="shared" si="45"/>
        <v>0.19665988652178568</v>
      </c>
    </row>
    <row r="95" spans="1:27" x14ac:dyDescent="0.3">
      <c r="A95" s="116">
        <v>35704</v>
      </c>
      <c r="B95" s="137">
        <f t="shared" si="44"/>
        <v>1873400</v>
      </c>
      <c r="C95" s="135">
        <v>57700</v>
      </c>
      <c r="D95" s="136">
        <v>121600</v>
      </c>
      <c r="E95" s="136">
        <v>188000</v>
      </c>
      <c r="F95" s="136">
        <v>80700</v>
      </c>
      <c r="G95" s="136">
        <v>76500</v>
      </c>
      <c r="H95" s="136">
        <v>225600</v>
      </c>
      <c r="I95" s="136">
        <v>26500</v>
      </c>
      <c r="J95" s="136">
        <v>92100</v>
      </c>
      <c r="K95" s="136">
        <v>191400</v>
      </c>
      <c r="L95" s="136">
        <v>177400</v>
      </c>
      <c r="M95" s="136">
        <v>266500</v>
      </c>
      <c r="N95" s="137">
        <v>369400</v>
      </c>
      <c r="O95" s="138"/>
      <c r="P95" s="139">
        <f t="shared" si="46"/>
        <v>3.0799615672040141E-2</v>
      </c>
      <c r="Q95" s="139">
        <f t="shared" si="45"/>
        <v>6.4908722109533468E-2</v>
      </c>
      <c r="R95" s="139">
        <f t="shared" si="45"/>
        <v>0.10035230062987083</v>
      </c>
      <c r="S95" s="139">
        <f t="shared" si="45"/>
        <v>4.3076758834205191E-2</v>
      </c>
      <c r="T95" s="139">
        <f t="shared" si="45"/>
        <v>4.0834845735027221E-2</v>
      </c>
      <c r="U95" s="139">
        <f t="shared" si="45"/>
        <v>0.12042276075584499</v>
      </c>
      <c r="V95" s="139">
        <f t="shared" si="45"/>
        <v>1.4145404078146686E-2</v>
      </c>
      <c r="W95" s="139">
        <f t="shared" si="45"/>
        <v>4.9161951531973953E-2</v>
      </c>
      <c r="X95" s="139">
        <f t="shared" si="45"/>
        <v>0.1021671826625387</v>
      </c>
      <c r="Y95" s="139">
        <f t="shared" si="45"/>
        <v>9.4694138998612148E-2</v>
      </c>
      <c r="Z95" s="139">
        <f t="shared" si="45"/>
        <v>0.14225472403117326</v>
      </c>
      <c r="AA95" s="139">
        <f t="shared" si="45"/>
        <v>0.19718159496103341</v>
      </c>
    </row>
    <row r="96" spans="1:27" x14ac:dyDescent="0.3">
      <c r="A96" s="116">
        <v>35735</v>
      </c>
      <c r="B96" s="137">
        <f t="shared" si="44"/>
        <v>1881800</v>
      </c>
      <c r="C96" s="135">
        <v>57500</v>
      </c>
      <c r="D96" s="136">
        <v>121000</v>
      </c>
      <c r="E96" s="136">
        <v>187900</v>
      </c>
      <c r="F96" s="136">
        <v>80900</v>
      </c>
      <c r="G96" s="136">
        <v>76600</v>
      </c>
      <c r="H96" s="136">
        <v>232400</v>
      </c>
      <c r="I96" s="136">
        <v>26700</v>
      </c>
      <c r="J96" s="136">
        <v>92300</v>
      </c>
      <c r="K96" s="136">
        <v>191400</v>
      </c>
      <c r="L96" s="136">
        <v>179400</v>
      </c>
      <c r="M96" s="136">
        <v>266400</v>
      </c>
      <c r="N96" s="137">
        <v>369300</v>
      </c>
      <c r="O96" s="138"/>
      <c r="P96" s="139">
        <f t="shared" si="46"/>
        <v>3.0555850781166967E-2</v>
      </c>
      <c r="Q96" s="139">
        <f t="shared" si="45"/>
        <v>6.4300138165586135E-2</v>
      </c>
      <c r="R96" s="139">
        <f t="shared" si="45"/>
        <v>9.9851206291848224E-2</v>
      </c>
      <c r="S96" s="139">
        <f t="shared" si="45"/>
        <v>4.2990753533850568E-2</v>
      </c>
      <c r="T96" s="139">
        <f t="shared" si="45"/>
        <v>4.0705707301519824E-2</v>
      </c>
      <c r="U96" s="139">
        <f t="shared" si="45"/>
        <v>0.12349877776596875</v>
      </c>
      <c r="V96" s="139">
        <f t="shared" si="45"/>
        <v>1.4188542884472313E-2</v>
      </c>
      <c r="W96" s="139">
        <f t="shared" si="45"/>
        <v>4.9048783080029759E-2</v>
      </c>
      <c r="X96" s="139">
        <f t="shared" si="45"/>
        <v>0.10171112764374535</v>
      </c>
      <c r="Y96" s="139">
        <f t="shared" si="45"/>
        <v>9.5334254437240945E-2</v>
      </c>
      <c r="Z96" s="139">
        <f t="shared" si="45"/>
        <v>0.14156658518439791</v>
      </c>
      <c r="AA96" s="139">
        <f t="shared" si="45"/>
        <v>0.19624827293017325</v>
      </c>
    </row>
    <row r="97" spans="1:27" x14ac:dyDescent="0.3">
      <c r="A97" s="116">
        <v>35765</v>
      </c>
      <c r="B97" s="137">
        <f t="shared" si="44"/>
        <v>1890800</v>
      </c>
      <c r="C97" s="135">
        <v>57900</v>
      </c>
      <c r="D97" s="136">
        <v>122000</v>
      </c>
      <c r="E97" s="136">
        <v>187500</v>
      </c>
      <c r="F97" s="136">
        <v>81900</v>
      </c>
      <c r="G97" s="136">
        <v>77000</v>
      </c>
      <c r="H97" s="136">
        <v>237600</v>
      </c>
      <c r="I97" s="136">
        <v>27000</v>
      </c>
      <c r="J97" s="136">
        <v>93000</v>
      </c>
      <c r="K97" s="136">
        <v>191700</v>
      </c>
      <c r="L97" s="136">
        <v>179700</v>
      </c>
      <c r="M97" s="136">
        <v>268100</v>
      </c>
      <c r="N97" s="137">
        <v>367400</v>
      </c>
      <c r="O97" s="138"/>
      <c r="P97" s="139">
        <f t="shared" si="46"/>
        <v>3.062195895917072E-2</v>
      </c>
      <c r="Q97" s="139">
        <f t="shared" si="45"/>
        <v>6.4522953247302728E-2</v>
      </c>
      <c r="R97" s="139">
        <f t="shared" si="45"/>
        <v>9.9164374867780833E-2</v>
      </c>
      <c r="S97" s="139">
        <f t="shared" si="45"/>
        <v>4.331499894224667E-2</v>
      </c>
      <c r="T97" s="139">
        <f t="shared" si="45"/>
        <v>4.0723503279035331E-2</v>
      </c>
      <c r="U97" s="139">
        <f t="shared" si="45"/>
        <v>0.12566109583245189</v>
      </c>
      <c r="V97" s="139">
        <f t="shared" si="45"/>
        <v>1.427966998096044E-2</v>
      </c>
      <c r="W97" s="139">
        <f t="shared" si="45"/>
        <v>4.9185529934419291E-2</v>
      </c>
      <c r="X97" s="139">
        <f t="shared" si="45"/>
        <v>0.10138565686481912</v>
      </c>
      <c r="Y97" s="139">
        <f t="shared" si="45"/>
        <v>9.5039136873281152E-2</v>
      </c>
      <c r="Z97" s="139">
        <f t="shared" si="45"/>
        <v>0.14179183414427757</v>
      </c>
      <c r="AA97" s="139">
        <f t="shared" si="45"/>
        <v>0.19430928707425429</v>
      </c>
    </row>
    <row r="98" spans="1:27" x14ac:dyDescent="0.3">
      <c r="A98" s="116">
        <v>35796</v>
      </c>
      <c r="B98" s="134">
        <f t="shared" si="44"/>
        <v>1843400</v>
      </c>
      <c r="C98" s="135">
        <v>58000</v>
      </c>
      <c r="D98" s="136">
        <v>118300</v>
      </c>
      <c r="E98" s="136">
        <v>182700</v>
      </c>
      <c r="F98" s="136">
        <v>77900</v>
      </c>
      <c r="G98" s="136">
        <v>76400</v>
      </c>
      <c r="H98" s="136">
        <v>223800</v>
      </c>
      <c r="I98" s="136">
        <v>26400</v>
      </c>
      <c r="J98" s="136">
        <v>93800</v>
      </c>
      <c r="K98" s="136">
        <v>188100</v>
      </c>
      <c r="L98" s="136">
        <v>172100</v>
      </c>
      <c r="M98" s="136">
        <v>263400</v>
      </c>
      <c r="N98" s="137">
        <v>362500</v>
      </c>
      <c r="O98" s="138"/>
      <c r="P98" s="139">
        <f t="shared" si="46"/>
        <v>3.1463599869805792E-2</v>
      </c>
      <c r="Q98" s="139">
        <f t="shared" si="45"/>
        <v>6.4174894217207332E-2</v>
      </c>
      <c r="R98" s="139">
        <f t="shared" si="45"/>
        <v>9.9110339589888255E-2</v>
      </c>
      <c r="S98" s="139">
        <f t="shared" si="45"/>
        <v>4.2258869480308124E-2</v>
      </c>
      <c r="T98" s="139">
        <f t="shared" si="45"/>
        <v>4.1445155690571771E-2</v>
      </c>
      <c r="U98" s="139">
        <f t="shared" si="45"/>
        <v>0.12140609742866443</v>
      </c>
      <c r="V98" s="139">
        <f t="shared" si="45"/>
        <v>1.4321362699359878E-2</v>
      </c>
      <c r="W98" s="139">
        <f t="shared" si="45"/>
        <v>5.088423565151351E-2</v>
      </c>
      <c r="X98" s="139">
        <f t="shared" si="45"/>
        <v>0.10203970923293913</v>
      </c>
      <c r="Y98" s="139">
        <f t="shared" si="45"/>
        <v>9.3360095475751331E-2</v>
      </c>
      <c r="Z98" s="139">
        <f t="shared" si="45"/>
        <v>0.14288814147770423</v>
      </c>
      <c r="AA98" s="139">
        <f t="shared" si="45"/>
        <v>0.19664749918628621</v>
      </c>
    </row>
    <row r="99" spans="1:27" x14ac:dyDescent="0.3">
      <c r="A99" s="116">
        <v>35827</v>
      </c>
      <c r="B99" s="134">
        <f t="shared" si="44"/>
        <v>1858500</v>
      </c>
      <c r="C99" s="135">
        <v>58300</v>
      </c>
      <c r="D99" s="136">
        <v>122300</v>
      </c>
      <c r="E99" s="136">
        <v>182800</v>
      </c>
      <c r="F99" s="136">
        <v>78100</v>
      </c>
      <c r="G99" s="136">
        <v>76500</v>
      </c>
      <c r="H99" s="136">
        <v>221400</v>
      </c>
      <c r="I99" s="136">
        <v>26500</v>
      </c>
      <c r="J99" s="136">
        <v>93700</v>
      </c>
      <c r="K99" s="136">
        <v>187700</v>
      </c>
      <c r="L99" s="136">
        <v>174400</v>
      </c>
      <c r="M99" s="136">
        <v>268200</v>
      </c>
      <c r="N99" s="137">
        <v>368600</v>
      </c>
      <c r="O99" s="138"/>
      <c r="P99" s="139">
        <f t="shared" si="46"/>
        <v>3.1369383911756796E-2</v>
      </c>
      <c r="Q99" s="139">
        <f t="shared" si="45"/>
        <v>6.5805757331181061E-2</v>
      </c>
      <c r="R99" s="139">
        <f t="shared" si="45"/>
        <v>9.8358891579230556E-2</v>
      </c>
      <c r="S99" s="139">
        <f t="shared" si="45"/>
        <v>4.2023136938391173E-2</v>
      </c>
      <c r="T99" s="139">
        <f t="shared" si="45"/>
        <v>4.1162227602905568E-2</v>
      </c>
      <c r="U99" s="139">
        <f t="shared" si="45"/>
        <v>0.11912832929782083</v>
      </c>
      <c r="V99" s="139">
        <f t="shared" si="45"/>
        <v>1.425881086898036E-2</v>
      </c>
      <c r="W99" s="139">
        <f t="shared" si="45"/>
        <v>5.0417002959375838E-2</v>
      </c>
      <c r="X99" s="139">
        <f t="shared" si="45"/>
        <v>0.10099542641915524</v>
      </c>
      <c r="Y99" s="139">
        <f t="shared" si="45"/>
        <v>9.3839117567931132E-2</v>
      </c>
      <c r="Z99" s="139">
        <f t="shared" si="45"/>
        <v>0.14430992736077483</v>
      </c>
      <c r="AA99" s="139">
        <f t="shared" si="45"/>
        <v>0.19833198816249664</v>
      </c>
    </row>
    <row r="100" spans="1:27" x14ac:dyDescent="0.3">
      <c r="A100" s="116">
        <v>35855</v>
      </c>
      <c r="B100" s="134">
        <f t="shared" si="44"/>
        <v>1870900</v>
      </c>
      <c r="C100" s="135">
        <v>58600</v>
      </c>
      <c r="D100" s="136">
        <v>125500</v>
      </c>
      <c r="E100" s="136">
        <v>183600</v>
      </c>
      <c r="F100" s="136">
        <v>78600</v>
      </c>
      <c r="G100" s="136">
        <v>77200</v>
      </c>
      <c r="H100" s="136">
        <v>222900</v>
      </c>
      <c r="I100" s="136">
        <v>26500</v>
      </c>
      <c r="J100" s="136">
        <v>94600</v>
      </c>
      <c r="K100" s="136">
        <v>187800</v>
      </c>
      <c r="L100" s="136">
        <v>176300</v>
      </c>
      <c r="M100" s="136">
        <v>269300</v>
      </c>
      <c r="N100" s="137">
        <v>370000</v>
      </c>
      <c r="O100" s="138"/>
      <c r="P100" s="139">
        <f t="shared" si="46"/>
        <v>3.13218237212037E-2</v>
      </c>
      <c r="Q100" s="139">
        <f t="shared" si="45"/>
        <v>6.7080014966059115E-2</v>
      </c>
      <c r="R100" s="139">
        <f t="shared" si="45"/>
        <v>9.813458763162114E-2</v>
      </c>
      <c r="S100" s="139">
        <f t="shared" si="45"/>
        <v>4.2011865946870487E-2</v>
      </c>
      <c r="T100" s="139">
        <f t="shared" si="45"/>
        <v>4.1263562991073817E-2</v>
      </c>
      <c r="U100" s="139">
        <f t="shared" si="45"/>
        <v>0.11914052060505639</v>
      </c>
      <c r="V100" s="139">
        <f t="shared" si="45"/>
        <v>1.4164305949008499E-2</v>
      </c>
      <c r="W100" s="139">
        <f t="shared" si="45"/>
        <v>5.0563899727403924E-2</v>
      </c>
      <c r="X100" s="139">
        <f t="shared" si="45"/>
        <v>0.10037949649901116</v>
      </c>
      <c r="Y100" s="139">
        <f t="shared" si="45"/>
        <v>9.423272221925276E-2</v>
      </c>
      <c r="Z100" s="139">
        <f t="shared" si="45"/>
        <v>0.14394141856860335</v>
      </c>
      <c r="AA100" s="139">
        <f t="shared" si="45"/>
        <v>0.19776578117483565</v>
      </c>
    </row>
    <row r="101" spans="1:27" x14ac:dyDescent="0.3">
      <c r="A101" s="116">
        <v>35886</v>
      </c>
      <c r="B101" s="134">
        <f t="shared" si="44"/>
        <v>1890700</v>
      </c>
      <c r="C101" s="135">
        <v>58800</v>
      </c>
      <c r="D101" s="136">
        <v>128100</v>
      </c>
      <c r="E101" s="136">
        <v>185000</v>
      </c>
      <c r="F101" s="136">
        <v>79200</v>
      </c>
      <c r="G101" s="136">
        <v>78300</v>
      </c>
      <c r="H101" s="136">
        <v>224500</v>
      </c>
      <c r="I101" s="136">
        <v>26600</v>
      </c>
      <c r="J101" s="136">
        <v>94100</v>
      </c>
      <c r="K101" s="136">
        <v>188400</v>
      </c>
      <c r="L101" s="136">
        <v>181000</v>
      </c>
      <c r="M101" s="136">
        <v>275700</v>
      </c>
      <c r="N101" s="137">
        <v>371000</v>
      </c>
      <c r="O101" s="138"/>
      <c r="P101" s="139">
        <f t="shared" si="46"/>
        <v>3.1099592743428359E-2</v>
      </c>
      <c r="Q101" s="139">
        <f t="shared" si="45"/>
        <v>6.7752684191040358E-2</v>
      </c>
      <c r="R101" s="139">
        <f t="shared" si="45"/>
        <v>9.7847358121330719E-2</v>
      </c>
      <c r="S101" s="139">
        <f t="shared" si="45"/>
        <v>4.1889247368699423E-2</v>
      </c>
      <c r="T101" s="139">
        <f t="shared" si="45"/>
        <v>4.1413233194055113E-2</v>
      </c>
      <c r="U101" s="139">
        <f t="shared" si="45"/>
        <v>0.11873909134183107</v>
      </c>
      <c r="V101" s="139">
        <f t="shared" si="45"/>
        <v>1.4068863383931877E-2</v>
      </c>
      <c r="W101" s="139">
        <f t="shared" si="45"/>
        <v>4.9769926482255249E-2</v>
      </c>
      <c r="X101" s="139">
        <f t="shared" si="45"/>
        <v>9.9645633892209234E-2</v>
      </c>
      <c r="Y101" s="139">
        <f t="shared" si="45"/>
        <v>9.5731739567356006E-2</v>
      </c>
      <c r="Z101" s="139">
        <f t="shared" si="45"/>
        <v>0.14581900883270746</v>
      </c>
      <c r="AA101" s="139">
        <f t="shared" si="45"/>
        <v>0.19622362088115514</v>
      </c>
    </row>
    <row r="102" spans="1:27" x14ac:dyDescent="0.3">
      <c r="A102" s="116">
        <v>35916</v>
      </c>
      <c r="B102" s="134">
        <f t="shared" si="44"/>
        <v>1901600</v>
      </c>
      <c r="C102" s="135">
        <v>59500</v>
      </c>
      <c r="D102" s="136">
        <v>130900</v>
      </c>
      <c r="E102" s="136">
        <v>186700</v>
      </c>
      <c r="F102" s="136">
        <v>79500</v>
      </c>
      <c r="G102" s="136">
        <v>78600</v>
      </c>
      <c r="H102" s="136">
        <v>226400</v>
      </c>
      <c r="I102" s="136">
        <v>27000</v>
      </c>
      <c r="J102" s="136">
        <v>94500</v>
      </c>
      <c r="K102" s="136">
        <v>188700</v>
      </c>
      <c r="L102" s="136">
        <v>184700</v>
      </c>
      <c r="M102" s="136">
        <v>275100</v>
      </c>
      <c r="N102" s="137">
        <v>370000</v>
      </c>
      <c r="O102" s="138"/>
      <c r="P102" s="139">
        <f t="shared" si="46"/>
        <v>3.1289440471182164E-2</v>
      </c>
      <c r="Q102" s="139">
        <f t="shared" si="45"/>
        <v>6.8836769036600756E-2</v>
      </c>
      <c r="R102" s="139">
        <f t="shared" si="45"/>
        <v>9.8180479596129577E-2</v>
      </c>
      <c r="S102" s="139">
        <f t="shared" si="45"/>
        <v>4.1806899453092135E-2</v>
      </c>
      <c r="T102" s="139">
        <f t="shared" si="45"/>
        <v>4.1333613798906182E-2</v>
      </c>
      <c r="U102" s="139">
        <f t="shared" si="45"/>
        <v>0.11905763567522086</v>
      </c>
      <c r="V102" s="139">
        <f t="shared" si="45"/>
        <v>1.419856962557846E-2</v>
      </c>
      <c r="W102" s="139">
        <f t="shared" si="45"/>
        <v>4.9694993689524611E-2</v>
      </c>
      <c r="X102" s="139">
        <f t="shared" si="45"/>
        <v>9.9232225494320578E-2</v>
      </c>
      <c r="Y102" s="139">
        <f t="shared" si="45"/>
        <v>9.7128733697938577E-2</v>
      </c>
      <c r="Z102" s="139">
        <f t="shared" si="45"/>
        <v>0.14466764829617165</v>
      </c>
      <c r="AA102" s="139">
        <f t="shared" si="45"/>
        <v>0.19457299116533447</v>
      </c>
    </row>
    <row r="103" spans="1:27" x14ac:dyDescent="0.3">
      <c r="A103" s="116">
        <v>35947</v>
      </c>
      <c r="B103" s="134">
        <f t="shared" si="44"/>
        <v>1903400</v>
      </c>
      <c r="C103" s="135">
        <v>59700</v>
      </c>
      <c r="D103" s="136">
        <v>131300</v>
      </c>
      <c r="E103" s="136">
        <v>186100</v>
      </c>
      <c r="F103" s="136">
        <v>80300</v>
      </c>
      <c r="G103" s="136">
        <v>79100</v>
      </c>
      <c r="H103" s="136">
        <v>227400</v>
      </c>
      <c r="I103" s="136">
        <v>27200</v>
      </c>
      <c r="J103" s="136">
        <v>94800</v>
      </c>
      <c r="K103" s="136">
        <v>189600</v>
      </c>
      <c r="L103" s="136">
        <v>186100</v>
      </c>
      <c r="M103" s="136">
        <v>274800</v>
      </c>
      <c r="N103" s="137">
        <v>367000</v>
      </c>
      <c r="O103" s="138"/>
      <c r="P103" s="139">
        <f t="shared" si="46"/>
        <v>3.1364925922034256E-2</v>
      </c>
      <c r="Q103" s="139">
        <f t="shared" si="45"/>
        <v>6.8981822002731952E-2</v>
      </c>
      <c r="R103" s="139">
        <f t="shared" si="45"/>
        <v>9.7772407271198902E-2</v>
      </c>
      <c r="S103" s="139">
        <f t="shared" si="45"/>
        <v>4.2187664179888618E-2</v>
      </c>
      <c r="T103" s="139">
        <f t="shared" si="45"/>
        <v>4.1557213407586426E-2</v>
      </c>
      <c r="U103" s="139">
        <f t="shared" si="45"/>
        <v>0.11947042135126615</v>
      </c>
      <c r="V103" s="139">
        <f t="shared" si="45"/>
        <v>1.4290217505516444E-2</v>
      </c>
      <c r="W103" s="139">
        <f t="shared" si="45"/>
        <v>4.9805611011873488E-2</v>
      </c>
      <c r="X103" s="139">
        <f t="shared" si="45"/>
        <v>9.9611222023746976E-2</v>
      </c>
      <c r="Y103" s="139">
        <f t="shared" si="45"/>
        <v>9.7772407271198902E-2</v>
      </c>
      <c r="Z103" s="139">
        <f t="shared" si="45"/>
        <v>0.14437322685720291</v>
      </c>
      <c r="AA103" s="139">
        <f t="shared" si="45"/>
        <v>0.19281286119575497</v>
      </c>
    </row>
    <row r="104" spans="1:27" x14ac:dyDescent="0.3">
      <c r="A104" s="116">
        <v>35977</v>
      </c>
      <c r="B104" s="134">
        <f t="shared" si="44"/>
        <v>1886800</v>
      </c>
      <c r="C104" s="135">
        <v>59900</v>
      </c>
      <c r="D104" s="136">
        <v>129900</v>
      </c>
      <c r="E104" s="136">
        <v>184300</v>
      </c>
      <c r="F104" s="136">
        <v>81900</v>
      </c>
      <c r="G104" s="136">
        <v>78900</v>
      </c>
      <c r="H104" s="136">
        <v>226200</v>
      </c>
      <c r="I104" s="136">
        <v>27400</v>
      </c>
      <c r="J104" s="136">
        <v>94700</v>
      </c>
      <c r="K104" s="136">
        <v>189600</v>
      </c>
      <c r="L104" s="136">
        <v>184500</v>
      </c>
      <c r="M104" s="136">
        <v>273400.00000000006</v>
      </c>
      <c r="N104" s="137">
        <v>356100</v>
      </c>
      <c r="O104" s="138"/>
      <c r="P104" s="139">
        <f t="shared" si="46"/>
        <v>3.1746873012507948E-2</v>
      </c>
      <c r="Q104" s="139">
        <f t="shared" si="45"/>
        <v>6.8846724613101554E-2</v>
      </c>
      <c r="R104" s="139">
        <f t="shared" si="45"/>
        <v>9.7678609285562865E-2</v>
      </c>
      <c r="S104" s="139">
        <f t="shared" si="45"/>
        <v>4.340682637269451E-2</v>
      </c>
      <c r="T104" s="139">
        <f t="shared" si="45"/>
        <v>4.1816832732669069E-2</v>
      </c>
      <c r="U104" s="139">
        <f t="shared" si="45"/>
        <v>0.11988552045791817</v>
      </c>
      <c r="V104" s="139">
        <f t="shared" si="45"/>
        <v>1.452194191223235E-2</v>
      </c>
      <c r="W104" s="139">
        <f t="shared" si="45"/>
        <v>5.0190799236803051E-2</v>
      </c>
      <c r="X104" s="139">
        <f t="shared" si="45"/>
        <v>0.1004875980496078</v>
      </c>
      <c r="Y104" s="139">
        <f t="shared" si="45"/>
        <v>9.7784608861564551E-2</v>
      </c>
      <c r="Z104" s="139">
        <f t="shared" si="45"/>
        <v>0.14490142039431844</v>
      </c>
      <c r="AA104" s="139">
        <f t="shared" si="45"/>
        <v>0.18873224507101971</v>
      </c>
    </row>
    <row r="105" spans="1:27" x14ac:dyDescent="0.3">
      <c r="A105" s="116">
        <v>36008</v>
      </c>
      <c r="B105" s="134">
        <f t="shared" si="44"/>
        <v>1886100</v>
      </c>
      <c r="C105" s="135">
        <v>59500</v>
      </c>
      <c r="D105" s="136">
        <v>129900</v>
      </c>
      <c r="E105" s="136">
        <v>186900</v>
      </c>
      <c r="F105" s="136">
        <v>81800</v>
      </c>
      <c r="G105" s="136">
        <v>79200</v>
      </c>
      <c r="H105" s="136">
        <v>227500</v>
      </c>
      <c r="I105" s="136">
        <v>27300</v>
      </c>
      <c r="J105" s="136">
        <v>94800</v>
      </c>
      <c r="K105" s="136">
        <v>189200</v>
      </c>
      <c r="L105" s="136">
        <v>184000</v>
      </c>
      <c r="M105" s="136">
        <v>273400</v>
      </c>
      <c r="N105" s="137">
        <v>352600</v>
      </c>
      <c r="O105" s="138"/>
      <c r="P105" s="139">
        <f t="shared" si="46"/>
        <v>3.1546577593976992E-2</v>
      </c>
      <c r="Q105" s="139">
        <f t="shared" si="45"/>
        <v>6.8872276125338E-2</v>
      </c>
      <c r="R105" s="139">
        <f t="shared" si="45"/>
        <v>9.9093367265786547E-2</v>
      </c>
      <c r="S105" s="139">
        <f t="shared" si="45"/>
        <v>4.3369916759450719E-2</v>
      </c>
      <c r="T105" s="139">
        <f t="shared" si="45"/>
        <v>4.1991410847781137E-2</v>
      </c>
      <c r="U105" s="139">
        <f t="shared" si="45"/>
        <v>0.12061926727108849</v>
      </c>
      <c r="V105" s="139">
        <f t="shared" si="45"/>
        <v>1.4474312072530618E-2</v>
      </c>
      <c r="W105" s="139">
        <f t="shared" si="45"/>
        <v>5.026244631779863E-2</v>
      </c>
      <c r="X105" s="139">
        <f t="shared" si="45"/>
        <v>0.10031281480303271</v>
      </c>
      <c r="Y105" s="139">
        <f t="shared" si="45"/>
        <v>9.7555802979693546E-2</v>
      </c>
      <c r="Z105" s="139">
        <f t="shared" si="45"/>
        <v>0.14495519855787073</v>
      </c>
      <c r="AA105" s="139">
        <f t="shared" si="45"/>
        <v>0.18694660940565189</v>
      </c>
    </row>
    <row r="106" spans="1:27" x14ac:dyDescent="0.3">
      <c r="A106" s="116">
        <v>36039</v>
      </c>
      <c r="B106" s="134">
        <f t="shared" si="44"/>
        <v>1903100</v>
      </c>
      <c r="C106" s="135">
        <v>58300</v>
      </c>
      <c r="D106" s="136">
        <v>128600</v>
      </c>
      <c r="E106" s="136">
        <v>187000</v>
      </c>
      <c r="F106" s="136">
        <v>82200</v>
      </c>
      <c r="G106" s="136">
        <v>79200</v>
      </c>
      <c r="H106" s="136">
        <v>228200</v>
      </c>
      <c r="I106" s="136">
        <v>27200</v>
      </c>
      <c r="J106" s="136">
        <v>94100</v>
      </c>
      <c r="K106" s="136">
        <v>189500</v>
      </c>
      <c r="L106" s="136">
        <v>182700</v>
      </c>
      <c r="M106" s="136">
        <v>276600</v>
      </c>
      <c r="N106" s="137">
        <v>369500</v>
      </c>
      <c r="O106" s="138"/>
      <c r="P106" s="139">
        <f t="shared" si="46"/>
        <v>3.0634228364247805E-2</v>
      </c>
      <c r="Q106" s="139">
        <f t="shared" si="45"/>
        <v>6.7573958278598079E-2</v>
      </c>
      <c r="R106" s="139">
        <f t="shared" si="45"/>
        <v>9.8260732489096739E-2</v>
      </c>
      <c r="S106" s="139">
        <f t="shared" si="45"/>
        <v>4.319268561820188E-2</v>
      </c>
      <c r="T106" s="139">
        <f t="shared" si="45"/>
        <v>4.1616310230676266E-2</v>
      </c>
      <c r="U106" s="139">
        <f t="shared" si="45"/>
        <v>0.11990962114444853</v>
      </c>
      <c r="V106" s="139">
        <f t="shared" si="45"/>
        <v>1.4292470180232253E-2</v>
      </c>
      <c r="W106" s="139">
        <f t="shared" si="45"/>
        <v>4.9445641322053493E-2</v>
      </c>
      <c r="X106" s="139">
        <f t="shared" si="45"/>
        <v>9.9574378645368083E-2</v>
      </c>
      <c r="Y106" s="139">
        <f t="shared" si="45"/>
        <v>9.6001261100310015E-2</v>
      </c>
      <c r="Z106" s="139">
        <f t="shared" si="45"/>
        <v>0.1453418107298618</v>
      </c>
      <c r="AA106" s="139">
        <f t="shared" si="45"/>
        <v>0.19415690189690504</v>
      </c>
    </row>
    <row r="107" spans="1:27" x14ac:dyDescent="0.3">
      <c r="A107" s="116">
        <v>36069</v>
      </c>
      <c r="B107" s="134">
        <f t="shared" si="44"/>
        <v>1896000</v>
      </c>
      <c r="C107" s="135">
        <v>55600</v>
      </c>
      <c r="D107" s="136">
        <v>129900</v>
      </c>
      <c r="E107" s="136">
        <v>184200</v>
      </c>
      <c r="F107" s="136">
        <v>81100</v>
      </c>
      <c r="G107" s="136">
        <v>78200</v>
      </c>
      <c r="H107" s="136">
        <v>228000</v>
      </c>
      <c r="I107" s="136">
        <v>27900</v>
      </c>
      <c r="J107" s="136">
        <v>93900</v>
      </c>
      <c r="K107" s="136">
        <v>187600</v>
      </c>
      <c r="L107" s="136">
        <v>179000</v>
      </c>
      <c r="M107" s="136">
        <v>276800</v>
      </c>
      <c r="N107" s="137">
        <v>373800</v>
      </c>
      <c r="O107" s="138"/>
      <c r="P107" s="139">
        <f t="shared" si="46"/>
        <v>2.9324894514767934E-2</v>
      </c>
      <c r="Q107" s="139">
        <f t="shared" si="45"/>
        <v>6.8512658227848106E-2</v>
      </c>
      <c r="R107" s="139">
        <f t="shared" si="45"/>
        <v>9.7151898734177219E-2</v>
      </c>
      <c r="S107" s="139">
        <f t="shared" si="45"/>
        <v>4.2774261603375524E-2</v>
      </c>
      <c r="T107" s="139">
        <f t="shared" si="45"/>
        <v>4.1244725738396625E-2</v>
      </c>
      <c r="U107" s="139">
        <f t="shared" si="45"/>
        <v>0.12025316455696203</v>
      </c>
      <c r="V107" s="139">
        <f t="shared" si="45"/>
        <v>1.4715189873417722E-2</v>
      </c>
      <c r="W107" s="139">
        <f t="shared" si="45"/>
        <v>4.9525316455696203E-2</v>
      </c>
      <c r="X107" s="139">
        <f t="shared" si="45"/>
        <v>9.8945147679324899E-2</v>
      </c>
      <c r="Y107" s="139">
        <f t="shared" si="45"/>
        <v>9.440928270042194E-2</v>
      </c>
      <c r="Z107" s="139">
        <f t="shared" si="45"/>
        <v>0.14599156118143461</v>
      </c>
      <c r="AA107" s="139">
        <f t="shared" si="45"/>
        <v>0.19715189873417721</v>
      </c>
    </row>
    <row r="108" spans="1:27" x14ac:dyDescent="0.3">
      <c r="A108" s="116">
        <v>36100</v>
      </c>
      <c r="B108" s="134">
        <f t="shared" si="44"/>
        <v>1899900</v>
      </c>
      <c r="C108" s="135">
        <v>55100</v>
      </c>
      <c r="D108" s="136">
        <v>128400</v>
      </c>
      <c r="E108" s="136">
        <v>184100</v>
      </c>
      <c r="F108" s="136">
        <v>80700</v>
      </c>
      <c r="G108" s="136">
        <v>77900</v>
      </c>
      <c r="H108" s="136">
        <v>233100</v>
      </c>
      <c r="I108" s="136">
        <v>27900</v>
      </c>
      <c r="J108" s="136">
        <v>93900</v>
      </c>
      <c r="K108" s="136">
        <v>187900</v>
      </c>
      <c r="L108" s="136">
        <v>179800</v>
      </c>
      <c r="M108" s="136">
        <v>277000</v>
      </c>
      <c r="N108" s="137">
        <v>374100</v>
      </c>
      <c r="O108" s="138"/>
      <c r="P108" s="139">
        <f t="shared" si="46"/>
        <v>2.9001526396126111E-2</v>
      </c>
      <c r="Q108" s="139">
        <f t="shared" si="45"/>
        <v>6.7582504342333802E-2</v>
      </c>
      <c r="R108" s="139">
        <f t="shared" si="45"/>
        <v>9.689983683351755E-2</v>
      </c>
      <c r="S108" s="139">
        <f t="shared" si="45"/>
        <v>4.2475919785251857E-2</v>
      </c>
      <c r="T108" s="139">
        <f t="shared" si="45"/>
        <v>4.1002158008316227E-2</v>
      </c>
      <c r="U108" s="139">
        <f t="shared" si="45"/>
        <v>0.12269066792989104</v>
      </c>
      <c r="V108" s="139">
        <f t="shared" si="45"/>
        <v>1.4684983420180009E-2</v>
      </c>
      <c r="W108" s="139">
        <f t="shared" si="45"/>
        <v>4.942365387651982E-2</v>
      </c>
      <c r="X108" s="139">
        <f t="shared" si="45"/>
        <v>9.8899942102215907E-2</v>
      </c>
      <c r="Y108" s="139">
        <f t="shared" si="45"/>
        <v>9.4636559818937843E-2</v>
      </c>
      <c r="Z108" s="139">
        <f t="shared" si="45"/>
        <v>0.14579714721827464</v>
      </c>
      <c r="AA108" s="139">
        <f t="shared" si="45"/>
        <v>0.19690510026843519</v>
      </c>
    </row>
    <row r="109" spans="1:27" x14ac:dyDescent="0.3">
      <c r="A109" s="116">
        <v>36130</v>
      </c>
      <c r="B109" s="134">
        <f t="shared" si="44"/>
        <v>1907000</v>
      </c>
      <c r="C109" s="135">
        <v>54400</v>
      </c>
      <c r="D109" s="136">
        <v>128000</v>
      </c>
      <c r="E109" s="136">
        <v>183900</v>
      </c>
      <c r="F109" s="136">
        <v>81300</v>
      </c>
      <c r="G109" s="136">
        <v>78400</v>
      </c>
      <c r="H109" s="136">
        <v>238100</v>
      </c>
      <c r="I109" s="136">
        <v>28100</v>
      </c>
      <c r="J109" s="136">
        <v>94600</v>
      </c>
      <c r="K109" s="136">
        <v>188500</v>
      </c>
      <c r="L109" s="136">
        <v>181000</v>
      </c>
      <c r="M109" s="136">
        <v>278700.00000000006</v>
      </c>
      <c r="N109" s="137">
        <v>372000</v>
      </c>
      <c r="O109" s="138"/>
      <c r="P109" s="139">
        <f t="shared" si="46"/>
        <v>2.8526481384373362E-2</v>
      </c>
      <c r="Q109" s="139">
        <f t="shared" si="45"/>
        <v>6.7121132669113792E-2</v>
      </c>
      <c r="R109" s="139">
        <f t="shared" si="45"/>
        <v>9.6434189826953329E-2</v>
      </c>
      <c r="S109" s="139">
        <f t="shared" ref="S109:AA137" si="47">F109/$B109</f>
        <v>4.263240692186681E-2</v>
      </c>
      <c r="T109" s="139">
        <f t="shared" si="47"/>
        <v>4.1111693759832195E-2</v>
      </c>
      <c r="U109" s="139">
        <f t="shared" si="47"/>
        <v>0.12485579444153121</v>
      </c>
      <c r="V109" s="139">
        <f t="shared" si="47"/>
        <v>1.4735186156266388E-2</v>
      </c>
      <c r="W109" s="139">
        <f t="shared" si="47"/>
        <v>4.9606712113266914E-2</v>
      </c>
      <c r="X109" s="139">
        <f t="shared" si="47"/>
        <v>9.8846355532249602E-2</v>
      </c>
      <c r="Y109" s="139">
        <f t="shared" si="47"/>
        <v>9.4913476664918714E-2</v>
      </c>
      <c r="Z109" s="139">
        <f t="shared" si="47"/>
        <v>0.14614577871001577</v>
      </c>
      <c r="AA109" s="139">
        <f t="shared" si="47"/>
        <v>0.19507079181961196</v>
      </c>
    </row>
    <row r="110" spans="1:27" x14ac:dyDescent="0.3">
      <c r="A110" s="116">
        <v>36161</v>
      </c>
      <c r="B110" s="134">
        <f t="shared" si="44"/>
        <v>1866200</v>
      </c>
      <c r="C110" s="135">
        <v>50500</v>
      </c>
      <c r="D110" s="136">
        <v>128699.99999999999</v>
      </c>
      <c r="E110" s="136">
        <v>181700</v>
      </c>
      <c r="F110" s="136">
        <v>79200</v>
      </c>
      <c r="G110" s="136">
        <v>76900</v>
      </c>
      <c r="H110" s="136">
        <v>227400</v>
      </c>
      <c r="I110" s="136">
        <v>27500</v>
      </c>
      <c r="J110" s="136">
        <v>92800</v>
      </c>
      <c r="K110" s="136">
        <v>187000</v>
      </c>
      <c r="L110" s="136">
        <v>176700</v>
      </c>
      <c r="M110" s="136">
        <v>272099.99999999994</v>
      </c>
      <c r="N110" s="137">
        <v>365700</v>
      </c>
      <c r="O110" s="138"/>
      <c r="P110" s="139">
        <f t="shared" si="46"/>
        <v>2.7060336512699602E-2</v>
      </c>
      <c r="Q110" s="139">
        <f t="shared" ref="Q110:Q173" si="48">D110/$B110</f>
        <v>6.8963669488800769E-2</v>
      </c>
      <c r="R110" s="139">
        <f t="shared" ref="R110:R173" si="49">E110/$B110</f>
        <v>9.7363626620940946E-2</v>
      </c>
      <c r="S110" s="139">
        <f t="shared" si="47"/>
        <v>4.2439181223877395E-2</v>
      </c>
      <c r="T110" s="139">
        <f t="shared" si="47"/>
        <v>4.1206730253992067E-2</v>
      </c>
      <c r="U110" s="139">
        <f t="shared" si="47"/>
        <v>0.12185189154431465</v>
      </c>
      <c r="V110" s="139">
        <f t="shared" si="47"/>
        <v>1.4735826813846319E-2</v>
      </c>
      <c r="W110" s="139">
        <f t="shared" si="47"/>
        <v>4.9726717393634122E-2</v>
      </c>
      <c r="X110" s="139">
        <f t="shared" si="47"/>
        <v>0.10020362233415497</v>
      </c>
      <c r="Y110" s="139">
        <f t="shared" si="47"/>
        <v>9.4684385382059796E-2</v>
      </c>
      <c r="Z110" s="139">
        <f t="shared" si="47"/>
        <v>0.14580430821991208</v>
      </c>
      <c r="AA110" s="139">
        <f t="shared" si="47"/>
        <v>0.19595970421176723</v>
      </c>
    </row>
    <row r="111" spans="1:27" x14ac:dyDescent="0.3">
      <c r="A111" s="116">
        <v>36192</v>
      </c>
      <c r="B111" s="134">
        <f t="shared" si="44"/>
        <v>1879000</v>
      </c>
      <c r="C111" s="135">
        <v>48900</v>
      </c>
      <c r="D111" s="136">
        <v>130199.99999999999</v>
      </c>
      <c r="E111" s="136">
        <v>181700</v>
      </c>
      <c r="F111" s="136">
        <v>79500</v>
      </c>
      <c r="G111" s="136">
        <v>77100</v>
      </c>
      <c r="H111" s="136">
        <v>224900</v>
      </c>
      <c r="I111" s="136">
        <v>27600</v>
      </c>
      <c r="J111" s="136">
        <v>93000</v>
      </c>
      <c r="K111" s="136">
        <v>187400</v>
      </c>
      <c r="L111" s="136">
        <v>178800</v>
      </c>
      <c r="M111" s="136">
        <v>276500</v>
      </c>
      <c r="N111" s="137">
        <v>373400</v>
      </c>
      <c r="O111" s="138"/>
      <c r="P111" s="139">
        <f t="shared" si="46"/>
        <v>2.6024481106971795E-2</v>
      </c>
      <c r="Q111" s="139">
        <f t="shared" si="48"/>
        <v>6.9292176689728577E-2</v>
      </c>
      <c r="R111" s="139">
        <f t="shared" si="49"/>
        <v>9.670037253858435E-2</v>
      </c>
      <c r="S111" s="139">
        <f t="shared" si="47"/>
        <v>4.2309739222990951E-2</v>
      </c>
      <c r="T111" s="139">
        <f t="shared" si="47"/>
        <v>4.1032464076636507E-2</v>
      </c>
      <c r="U111" s="139">
        <f t="shared" si="47"/>
        <v>0.11969132517296434</v>
      </c>
      <c r="V111" s="139">
        <f t="shared" si="47"/>
        <v>1.4688664183076103E-2</v>
      </c>
      <c r="W111" s="139">
        <f t="shared" si="47"/>
        <v>4.9494411921234702E-2</v>
      </c>
      <c r="X111" s="139">
        <f t="shared" si="47"/>
        <v>9.9733901011176157E-2</v>
      </c>
      <c r="Y111" s="139">
        <f t="shared" si="47"/>
        <v>9.5156998403406065E-2</v>
      </c>
      <c r="Z111" s="139">
        <f t="shared" si="47"/>
        <v>0.14715274081958488</v>
      </c>
      <c r="AA111" s="139">
        <f t="shared" si="47"/>
        <v>0.19872272485364556</v>
      </c>
    </row>
    <row r="112" spans="1:27" x14ac:dyDescent="0.3">
      <c r="A112" s="116">
        <v>36220</v>
      </c>
      <c r="B112" s="134">
        <f t="shared" si="44"/>
        <v>1888200</v>
      </c>
      <c r="C112" s="135">
        <v>47900</v>
      </c>
      <c r="D112" s="136">
        <v>131100</v>
      </c>
      <c r="E112" s="136">
        <v>181600</v>
      </c>
      <c r="F112" s="136">
        <v>79800</v>
      </c>
      <c r="G112" s="136">
        <v>77500</v>
      </c>
      <c r="H112" s="136">
        <v>227500</v>
      </c>
      <c r="I112" s="136">
        <v>27800</v>
      </c>
      <c r="J112" s="136">
        <v>93400</v>
      </c>
      <c r="K112" s="136">
        <v>187900</v>
      </c>
      <c r="L112" s="136">
        <v>182200</v>
      </c>
      <c r="M112" s="136">
        <v>278200.00000000006</v>
      </c>
      <c r="N112" s="137">
        <v>373300</v>
      </c>
      <c r="O112" s="138"/>
      <c r="P112" s="139">
        <f t="shared" si="46"/>
        <v>2.536807541573986E-2</v>
      </c>
      <c r="Q112" s="139">
        <f t="shared" si="48"/>
        <v>6.9431204321576109E-2</v>
      </c>
      <c r="R112" s="139">
        <f t="shared" si="49"/>
        <v>9.6176252515623339E-2</v>
      </c>
      <c r="S112" s="139">
        <f t="shared" si="47"/>
        <v>4.2262472195741974E-2</v>
      </c>
      <c r="T112" s="139">
        <f t="shared" si="47"/>
        <v>4.1044380891854679E-2</v>
      </c>
      <c r="U112" s="139">
        <f t="shared" si="47"/>
        <v>0.12048511810189598</v>
      </c>
      <c r="V112" s="139">
        <f t="shared" si="47"/>
        <v>1.4723016629594323E-2</v>
      </c>
      <c r="W112" s="139">
        <f t="shared" si="47"/>
        <v>4.9465099036119058E-2</v>
      </c>
      <c r="X112" s="139">
        <f t="shared" si="47"/>
        <v>9.9512763478445079E-2</v>
      </c>
      <c r="Y112" s="139">
        <f t="shared" si="47"/>
        <v>9.6494015464463512E-2</v>
      </c>
      <c r="Z112" s="139">
        <f t="shared" si="47"/>
        <v>0.14733608727888997</v>
      </c>
      <c r="AA112" s="139">
        <f t="shared" si="47"/>
        <v>0.19770151467005614</v>
      </c>
    </row>
    <row r="113" spans="1:27" x14ac:dyDescent="0.3">
      <c r="A113" s="116">
        <v>36251</v>
      </c>
      <c r="B113" s="134">
        <f t="shared" si="44"/>
        <v>1889300</v>
      </c>
      <c r="C113" s="135">
        <v>47100</v>
      </c>
      <c r="D113" s="136">
        <v>128699.99999999999</v>
      </c>
      <c r="E113" s="136">
        <v>181800</v>
      </c>
      <c r="F113" s="136">
        <v>79200</v>
      </c>
      <c r="G113" s="136">
        <v>77600</v>
      </c>
      <c r="H113" s="136">
        <v>227200</v>
      </c>
      <c r="I113" s="136">
        <v>28000</v>
      </c>
      <c r="J113" s="136">
        <v>93200</v>
      </c>
      <c r="K113" s="136">
        <v>189700</v>
      </c>
      <c r="L113" s="136">
        <v>183300</v>
      </c>
      <c r="M113" s="136">
        <v>280200</v>
      </c>
      <c r="N113" s="137">
        <v>373300</v>
      </c>
      <c r="O113" s="138"/>
      <c r="P113" s="139">
        <f t="shared" si="46"/>
        <v>2.4929868205155348E-2</v>
      </c>
      <c r="Q113" s="139">
        <f t="shared" si="48"/>
        <v>6.8120467898163339E-2</v>
      </c>
      <c r="R113" s="139">
        <f t="shared" si="49"/>
        <v>9.622611549251045E-2</v>
      </c>
      <c r="S113" s="139">
        <f t="shared" si="47"/>
        <v>4.1920287937331289E-2</v>
      </c>
      <c r="T113" s="139">
        <f t="shared" si="47"/>
        <v>4.107341343354682E-2</v>
      </c>
      <c r="U113" s="139">
        <f t="shared" si="47"/>
        <v>0.1202561795373948</v>
      </c>
      <c r="V113" s="139">
        <f t="shared" si="47"/>
        <v>1.4820303816228233E-2</v>
      </c>
      <c r="W113" s="139">
        <f t="shared" si="47"/>
        <v>4.9330439845445405E-2</v>
      </c>
      <c r="X113" s="139">
        <f t="shared" si="47"/>
        <v>0.10040755835494627</v>
      </c>
      <c r="Y113" s="139">
        <f t="shared" si="47"/>
        <v>9.7020060339808395E-2</v>
      </c>
      <c r="Z113" s="139">
        <f t="shared" si="47"/>
        <v>0.14830889747525539</v>
      </c>
      <c r="AA113" s="139">
        <f t="shared" si="47"/>
        <v>0.19758640766421426</v>
      </c>
    </row>
    <row r="114" spans="1:27" x14ac:dyDescent="0.3">
      <c r="A114" s="116">
        <v>36281</v>
      </c>
      <c r="B114" s="134">
        <f t="shared" si="44"/>
        <v>1891300</v>
      </c>
      <c r="C114" s="135">
        <v>46700</v>
      </c>
      <c r="D114" s="136">
        <v>129199.99999999999</v>
      </c>
      <c r="E114" s="136">
        <v>182600</v>
      </c>
      <c r="F114" s="136">
        <v>79100</v>
      </c>
      <c r="G114" s="136">
        <v>77700</v>
      </c>
      <c r="H114" s="136">
        <v>227900</v>
      </c>
      <c r="I114" s="136">
        <v>28400</v>
      </c>
      <c r="J114" s="136">
        <v>93400</v>
      </c>
      <c r="K114" s="136">
        <v>189900</v>
      </c>
      <c r="L114" s="136">
        <v>186000</v>
      </c>
      <c r="M114" s="136">
        <v>278100</v>
      </c>
      <c r="N114" s="137">
        <v>372300</v>
      </c>
      <c r="O114" s="138"/>
      <c r="P114" s="139">
        <f t="shared" si="46"/>
        <v>2.4692010786231691E-2</v>
      </c>
      <c r="Q114" s="139">
        <f t="shared" si="48"/>
        <v>6.8312800719082106E-2</v>
      </c>
      <c r="R114" s="139">
        <f t="shared" si="49"/>
        <v>9.6547348384708936E-2</v>
      </c>
      <c r="S114" s="139">
        <f t="shared" si="47"/>
        <v>4.182308465076931E-2</v>
      </c>
      <c r="T114" s="139">
        <f t="shared" si="47"/>
        <v>4.1082853064030034E-2</v>
      </c>
      <c r="U114" s="139">
        <f t="shared" si="47"/>
        <v>0.12049912758420134</v>
      </c>
      <c r="V114" s="139">
        <f t="shared" si="47"/>
        <v>1.5016126473853962E-2</v>
      </c>
      <c r="W114" s="139">
        <f t="shared" si="47"/>
        <v>4.9384021572463382E-2</v>
      </c>
      <c r="X114" s="139">
        <f t="shared" si="47"/>
        <v>0.1004071273727066</v>
      </c>
      <c r="Y114" s="139">
        <f t="shared" si="47"/>
        <v>9.8345053666790042E-2</v>
      </c>
      <c r="Z114" s="139">
        <f t="shared" si="47"/>
        <v>0.14704171733728125</v>
      </c>
      <c r="AA114" s="139">
        <f t="shared" si="47"/>
        <v>0.19684872838788134</v>
      </c>
    </row>
    <row r="115" spans="1:27" x14ac:dyDescent="0.3">
      <c r="A115" s="116">
        <v>36312</v>
      </c>
      <c r="B115" s="134">
        <f t="shared" si="44"/>
        <v>1898100</v>
      </c>
      <c r="C115" s="135">
        <v>46500</v>
      </c>
      <c r="D115" s="136">
        <v>131000</v>
      </c>
      <c r="E115" s="136">
        <v>183500</v>
      </c>
      <c r="F115" s="136">
        <v>79600</v>
      </c>
      <c r="G115" s="136">
        <v>78000</v>
      </c>
      <c r="H115" s="136">
        <v>228800</v>
      </c>
      <c r="I115" s="136">
        <v>28700</v>
      </c>
      <c r="J115" s="136">
        <v>93800</v>
      </c>
      <c r="K115" s="136">
        <v>191100</v>
      </c>
      <c r="L115" s="136">
        <v>189900</v>
      </c>
      <c r="M115" s="136">
        <v>278099.99999999994</v>
      </c>
      <c r="N115" s="137">
        <v>369100</v>
      </c>
      <c r="O115" s="138"/>
      <c r="P115" s="139">
        <f t="shared" si="46"/>
        <v>2.4498182392919236E-2</v>
      </c>
      <c r="Q115" s="139">
        <f t="shared" si="48"/>
        <v>6.9016384805858491E-2</v>
      </c>
      <c r="R115" s="139">
        <f t="shared" si="49"/>
        <v>9.6675622991412469E-2</v>
      </c>
      <c r="S115" s="139">
        <f t="shared" si="47"/>
        <v>4.1936673515620887E-2</v>
      </c>
      <c r="T115" s="139">
        <f t="shared" si="47"/>
        <v>4.1093725304251622E-2</v>
      </c>
      <c r="U115" s="139">
        <f t="shared" si="47"/>
        <v>0.12054159422580475</v>
      </c>
      <c r="V115" s="139">
        <f t="shared" si="47"/>
        <v>1.5120383541436173E-2</v>
      </c>
      <c r="W115" s="139">
        <f t="shared" si="47"/>
        <v>4.9417838891523104E-2</v>
      </c>
      <c r="X115" s="139">
        <f t="shared" si="47"/>
        <v>0.10067962699541647</v>
      </c>
      <c r="Y115" s="139">
        <f t="shared" si="47"/>
        <v>0.10004741583688952</v>
      </c>
      <c r="Z115" s="139">
        <f t="shared" si="47"/>
        <v>0.14651493598862017</v>
      </c>
      <c r="AA115" s="139">
        <f t="shared" si="47"/>
        <v>0.19445761551024709</v>
      </c>
    </row>
    <row r="116" spans="1:27" x14ac:dyDescent="0.3">
      <c r="A116" s="116">
        <v>36342</v>
      </c>
      <c r="B116" s="134">
        <f t="shared" si="44"/>
        <v>1883300</v>
      </c>
      <c r="C116" s="135">
        <v>46200</v>
      </c>
      <c r="D116" s="136">
        <v>126200</v>
      </c>
      <c r="E116" s="136">
        <v>181600</v>
      </c>
      <c r="F116" s="136">
        <v>79300</v>
      </c>
      <c r="G116" s="136">
        <v>78200</v>
      </c>
      <c r="H116" s="136">
        <v>228500</v>
      </c>
      <c r="I116" s="136">
        <v>28600</v>
      </c>
      <c r="J116" s="136">
        <v>94600</v>
      </c>
      <c r="K116" s="136">
        <v>190400</v>
      </c>
      <c r="L116" s="136">
        <v>189000</v>
      </c>
      <c r="M116" s="136">
        <v>280400</v>
      </c>
      <c r="N116" s="137">
        <v>360300</v>
      </c>
      <c r="O116" s="138"/>
      <c r="P116" s="139">
        <f t="shared" si="46"/>
        <v>2.4531407635533371E-2</v>
      </c>
      <c r="Q116" s="139">
        <f t="shared" si="48"/>
        <v>6.7010035575850904E-2</v>
      </c>
      <c r="R116" s="139">
        <f t="shared" si="49"/>
        <v>9.6426485424520786E-2</v>
      </c>
      <c r="S116" s="139">
        <f t="shared" si="47"/>
        <v>4.210693994583975E-2</v>
      </c>
      <c r="T116" s="139">
        <f t="shared" si="47"/>
        <v>4.1522858811660381E-2</v>
      </c>
      <c r="U116" s="139">
        <f t="shared" si="47"/>
        <v>0.12132958105453194</v>
      </c>
      <c r="V116" s="139">
        <f t="shared" si="47"/>
        <v>1.5186109488663516E-2</v>
      </c>
      <c r="W116" s="139">
        <f t="shared" si="47"/>
        <v>5.023097753942548E-2</v>
      </c>
      <c r="X116" s="139">
        <f t="shared" si="47"/>
        <v>0.10109913449795571</v>
      </c>
      <c r="Y116" s="139">
        <f t="shared" si="47"/>
        <v>0.10035575850900016</v>
      </c>
      <c r="Z116" s="139">
        <f t="shared" si="47"/>
        <v>0.14888759093081294</v>
      </c>
      <c r="AA116" s="139">
        <f t="shared" si="47"/>
        <v>0.19131312058620506</v>
      </c>
    </row>
    <row r="117" spans="1:27" x14ac:dyDescent="0.3">
      <c r="A117" s="116">
        <v>36373</v>
      </c>
      <c r="B117" s="134">
        <f t="shared" si="44"/>
        <v>1884500</v>
      </c>
      <c r="C117" s="135">
        <v>46000</v>
      </c>
      <c r="D117" s="136">
        <v>126300</v>
      </c>
      <c r="E117" s="136">
        <v>181000</v>
      </c>
      <c r="F117" s="136">
        <v>79700</v>
      </c>
      <c r="G117" s="136">
        <v>78000</v>
      </c>
      <c r="H117" s="136">
        <v>229500</v>
      </c>
      <c r="I117" s="136">
        <v>28600</v>
      </c>
      <c r="J117" s="136">
        <v>94700</v>
      </c>
      <c r="K117" s="136">
        <v>190500</v>
      </c>
      <c r="L117" s="136">
        <v>189600</v>
      </c>
      <c r="M117" s="136">
        <v>281799.99999999994</v>
      </c>
      <c r="N117" s="137">
        <v>358800</v>
      </c>
      <c r="O117" s="138"/>
      <c r="P117" s="139">
        <f t="shared" si="46"/>
        <v>2.4409657734146988E-2</v>
      </c>
      <c r="Q117" s="139">
        <f t="shared" si="48"/>
        <v>6.7020429822234009E-2</v>
      </c>
      <c r="R117" s="139">
        <f t="shared" si="49"/>
        <v>9.6046696736534889E-2</v>
      </c>
      <c r="S117" s="139">
        <f t="shared" si="47"/>
        <v>4.2292385248076415E-2</v>
      </c>
      <c r="T117" s="139">
        <f t="shared" si="47"/>
        <v>4.1390289201379674E-2</v>
      </c>
      <c r="U117" s="139">
        <f t="shared" si="47"/>
        <v>0.12178296630405944</v>
      </c>
      <c r="V117" s="139">
        <f t="shared" si="47"/>
        <v>1.5176439373839215E-2</v>
      </c>
      <c r="W117" s="139">
        <f t="shared" si="47"/>
        <v>5.0252056248341732E-2</v>
      </c>
      <c r="X117" s="139">
        <f t="shared" si="47"/>
        <v>0.10108782170336959</v>
      </c>
      <c r="Y117" s="139">
        <f t="shared" si="47"/>
        <v>0.10061024144335368</v>
      </c>
      <c r="Z117" s="139">
        <f t="shared" si="47"/>
        <v>0.14953568585831783</v>
      </c>
      <c r="AA117" s="139">
        <f t="shared" si="47"/>
        <v>0.19039533032634651</v>
      </c>
    </row>
    <row r="118" spans="1:27" x14ac:dyDescent="0.3">
      <c r="A118" s="116">
        <v>36404</v>
      </c>
      <c r="B118" s="134">
        <f t="shared" si="44"/>
        <v>1903800</v>
      </c>
      <c r="C118" s="135">
        <v>46100</v>
      </c>
      <c r="D118" s="136">
        <v>125700</v>
      </c>
      <c r="E118" s="136">
        <v>181700</v>
      </c>
      <c r="F118" s="136">
        <v>80400</v>
      </c>
      <c r="G118" s="136">
        <v>77900</v>
      </c>
      <c r="H118" s="136">
        <v>230500</v>
      </c>
      <c r="I118" s="136">
        <v>28500</v>
      </c>
      <c r="J118" s="136">
        <v>94200</v>
      </c>
      <c r="K118" s="136">
        <v>191100</v>
      </c>
      <c r="L118" s="136">
        <v>189100</v>
      </c>
      <c r="M118" s="136">
        <v>285400</v>
      </c>
      <c r="N118" s="137">
        <v>373200</v>
      </c>
      <c r="O118" s="138"/>
      <c r="P118" s="139">
        <f t="shared" si="46"/>
        <v>2.421472843786112E-2</v>
      </c>
      <c r="Q118" s="139">
        <f t="shared" si="48"/>
        <v>6.6025843050740621E-2</v>
      </c>
      <c r="R118" s="139">
        <f t="shared" si="49"/>
        <v>9.5440697552263892E-2</v>
      </c>
      <c r="S118" s="139">
        <f t="shared" si="47"/>
        <v>4.2231326820044122E-2</v>
      </c>
      <c r="T118" s="139">
        <f t="shared" si="47"/>
        <v>4.0918163672654689E-2</v>
      </c>
      <c r="U118" s="139">
        <f t="shared" si="47"/>
        <v>0.12107364218930559</v>
      </c>
      <c r="V118" s="139">
        <f t="shared" si="47"/>
        <v>1.4970059880239521E-2</v>
      </c>
      <c r="W118" s="139">
        <f t="shared" si="47"/>
        <v>4.9479987393633788E-2</v>
      </c>
      <c r="X118" s="139">
        <f t="shared" si="47"/>
        <v>0.10037819098644815</v>
      </c>
      <c r="Y118" s="139">
        <f t="shared" si="47"/>
        <v>9.932766046853661E-2</v>
      </c>
      <c r="Z118" s="139">
        <f t="shared" si="47"/>
        <v>0.14991070490597752</v>
      </c>
      <c r="AA118" s="139">
        <f t="shared" si="47"/>
        <v>0.19602899464229437</v>
      </c>
    </row>
    <row r="119" spans="1:27" x14ac:dyDescent="0.3">
      <c r="A119" s="116">
        <v>36434</v>
      </c>
      <c r="B119" s="134">
        <f t="shared" si="44"/>
        <v>1907400</v>
      </c>
      <c r="C119" s="135">
        <v>46500</v>
      </c>
      <c r="D119" s="136">
        <v>126800</v>
      </c>
      <c r="E119" s="136">
        <v>179600</v>
      </c>
      <c r="F119" s="136">
        <v>80100</v>
      </c>
      <c r="G119" s="136">
        <v>77100</v>
      </c>
      <c r="H119" s="136">
        <v>230500</v>
      </c>
      <c r="I119" s="136">
        <v>28400</v>
      </c>
      <c r="J119" s="136">
        <v>94800</v>
      </c>
      <c r="K119" s="136">
        <v>190100</v>
      </c>
      <c r="L119" s="136">
        <v>190200</v>
      </c>
      <c r="M119" s="136">
        <v>288300</v>
      </c>
      <c r="N119" s="137">
        <v>375000</v>
      </c>
      <c r="O119" s="138"/>
      <c r="P119" s="139">
        <f t="shared" si="46"/>
        <v>2.4378735451399812E-2</v>
      </c>
      <c r="Q119" s="139">
        <f t="shared" si="48"/>
        <v>6.6477928069623576E-2</v>
      </c>
      <c r="R119" s="139">
        <f t="shared" si="49"/>
        <v>9.415958896927755E-2</v>
      </c>
      <c r="S119" s="139">
        <f t="shared" si="47"/>
        <v>4.1994337842088704E-2</v>
      </c>
      <c r="T119" s="139">
        <f t="shared" si="47"/>
        <v>4.0421516200062915E-2</v>
      </c>
      <c r="U119" s="139">
        <f t="shared" si="47"/>
        <v>0.12084512949564853</v>
      </c>
      <c r="V119" s="139">
        <f t="shared" si="47"/>
        <v>1.488937821117752E-2</v>
      </c>
      <c r="W119" s="139">
        <f t="shared" si="47"/>
        <v>4.9701163888015099E-2</v>
      </c>
      <c r="X119" s="139">
        <f t="shared" si="47"/>
        <v>9.9664464716367834E-2</v>
      </c>
      <c r="Y119" s="139">
        <f t="shared" si="47"/>
        <v>9.9716892104435351E-2</v>
      </c>
      <c r="Z119" s="139">
        <f t="shared" si="47"/>
        <v>0.15114815979867882</v>
      </c>
      <c r="AA119" s="139">
        <f t="shared" si="47"/>
        <v>0.19660270525322429</v>
      </c>
    </row>
    <row r="120" spans="1:27" x14ac:dyDescent="0.3">
      <c r="A120" s="116">
        <v>36465</v>
      </c>
      <c r="B120" s="134">
        <f t="shared" si="44"/>
        <v>1916400</v>
      </c>
      <c r="C120" s="135">
        <v>46700</v>
      </c>
      <c r="D120" s="136">
        <v>126500</v>
      </c>
      <c r="E120" s="136">
        <v>179100</v>
      </c>
      <c r="F120" s="136">
        <v>80300</v>
      </c>
      <c r="G120" s="136">
        <v>76800</v>
      </c>
      <c r="H120" s="136">
        <v>237800</v>
      </c>
      <c r="I120" s="136">
        <v>28600</v>
      </c>
      <c r="J120" s="136">
        <v>94800</v>
      </c>
      <c r="K120" s="136">
        <v>190000</v>
      </c>
      <c r="L120" s="136">
        <v>190700</v>
      </c>
      <c r="M120" s="136">
        <v>288800</v>
      </c>
      <c r="N120" s="137">
        <v>376300</v>
      </c>
      <c r="O120" s="138"/>
      <c r="P120" s="139">
        <f t="shared" si="46"/>
        <v>2.4368607806303486E-2</v>
      </c>
      <c r="Q120" s="139">
        <f t="shared" si="48"/>
        <v>6.6009183886453771E-2</v>
      </c>
      <c r="R120" s="139">
        <f t="shared" si="49"/>
        <v>9.3456480901690675E-2</v>
      </c>
      <c r="S120" s="139">
        <f t="shared" si="47"/>
        <v>4.190148194531413E-2</v>
      </c>
      <c r="T120" s="139">
        <f t="shared" si="47"/>
        <v>4.0075140889167186E-2</v>
      </c>
      <c r="U120" s="139">
        <f t="shared" si="47"/>
        <v>0.12408682947192654</v>
      </c>
      <c r="V120" s="139">
        <f t="shared" si="47"/>
        <v>1.4923815487372157E-2</v>
      </c>
      <c r="W120" s="139">
        <f t="shared" si="47"/>
        <v>4.9467752035065746E-2</v>
      </c>
      <c r="X120" s="139">
        <f t="shared" si="47"/>
        <v>9.9144228762262573E-2</v>
      </c>
      <c r="Y120" s="139">
        <f t="shared" si="47"/>
        <v>9.950949697349197E-2</v>
      </c>
      <c r="Z120" s="139">
        <f t="shared" si="47"/>
        <v>0.15069922771863911</v>
      </c>
      <c r="AA120" s="139">
        <f t="shared" si="47"/>
        <v>0.19635775412231268</v>
      </c>
    </row>
    <row r="121" spans="1:27" x14ac:dyDescent="0.3">
      <c r="A121" s="116">
        <v>36495</v>
      </c>
      <c r="B121" s="134">
        <f t="shared" si="44"/>
        <v>1920500</v>
      </c>
      <c r="C121" s="135">
        <v>46700</v>
      </c>
      <c r="D121" s="136">
        <v>126400</v>
      </c>
      <c r="E121" s="136">
        <v>179000</v>
      </c>
      <c r="F121" s="136">
        <v>80300</v>
      </c>
      <c r="G121" s="136">
        <v>77200</v>
      </c>
      <c r="H121" s="136">
        <v>242200</v>
      </c>
      <c r="I121" s="136">
        <v>28800</v>
      </c>
      <c r="J121" s="136">
        <v>95700</v>
      </c>
      <c r="K121" s="136">
        <v>190500</v>
      </c>
      <c r="L121" s="136">
        <v>192100</v>
      </c>
      <c r="M121" s="136">
        <v>288400</v>
      </c>
      <c r="N121" s="137">
        <v>373200</v>
      </c>
      <c r="O121" s="138"/>
      <c r="P121" s="139">
        <f t="shared" si="46"/>
        <v>2.431658422285863E-2</v>
      </c>
      <c r="Q121" s="139">
        <f t="shared" si="48"/>
        <v>6.5816193699557407E-2</v>
      </c>
      <c r="R121" s="139">
        <f t="shared" si="49"/>
        <v>9.3204894558708673E-2</v>
      </c>
      <c r="S121" s="139">
        <f t="shared" si="47"/>
        <v>4.1812028117677688E-2</v>
      </c>
      <c r="T121" s="139">
        <f t="shared" si="47"/>
        <v>4.0197865139286644E-2</v>
      </c>
      <c r="U121" s="139">
        <f t="shared" si="47"/>
        <v>0.12611299140848736</v>
      </c>
      <c r="V121" s="139">
        <f t="shared" si="47"/>
        <v>1.4996094766987763E-2</v>
      </c>
      <c r="W121" s="139">
        <f t="shared" si="47"/>
        <v>4.9830773236136425E-2</v>
      </c>
      <c r="X121" s="139">
        <f t="shared" si="47"/>
        <v>9.9192918510804473E-2</v>
      </c>
      <c r="Y121" s="139">
        <f t="shared" si="47"/>
        <v>0.10002603488674824</v>
      </c>
      <c r="Z121" s="139">
        <f t="shared" si="47"/>
        <v>0.15016922676386357</v>
      </c>
      <c r="AA121" s="139">
        <f t="shared" si="47"/>
        <v>0.1943243946888831</v>
      </c>
    </row>
    <row r="122" spans="1:27" x14ac:dyDescent="0.3">
      <c r="A122" s="116">
        <v>36526</v>
      </c>
      <c r="B122" s="134">
        <f t="shared" si="44"/>
        <v>1887800</v>
      </c>
      <c r="C122" s="135">
        <v>45300</v>
      </c>
      <c r="D122" s="136">
        <v>126800</v>
      </c>
      <c r="E122" s="136">
        <v>177100</v>
      </c>
      <c r="F122" s="136">
        <v>78800</v>
      </c>
      <c r="G122" s="136">
        <v>76200</v>
      </c>
      <c r="H122" s="136">
        <v>229100</v>
      </c>
      <c r="I122" s="136">
        <v>28900</v>
      </c>
      <c r="J122" s="136">
        <v>97200</v>
      </c>
      <c r="K122" s="136">
        <v>188400</v>
      </c>
      <c r="L122" s="136">
        <v>189300</v>
      </c>
      <c r="M122" s="136">
        <v>280100</v>
      </c>
      <c r="N122" s="137">
        <v>370600</v>
      </c>
      <c r="O122" s="138"/>
      <c r="P122" s="139">
        <f t="shared" si="46"/>
        <v>2.3996186036656427E-2</v>
      </c>
      <c r="Q122" s="139">
        <f t="shared" si="48"/>
        <v>6.7168132217395912E-2</v>
      </c>
      <c r="R122" s="139">
        <f t="shared" si="49"/>
        <v>9.3812903909312434E-2</v>
      </c>
      <c r="S122" s="139">
        <f t="shared" si="47"/>
        <v>4.1741709926899039E-2</v>
      </c>
      <c r="T122" s="139">
        <f t="shared" si="47"/>
        <v>4.0364445386163787E-2</v>
      </c>
      <c r="U122" s="139">
        <f t="shared" si="47"/>
        <v>0.12135819472401738</v>
      </c>
      <c r="V122" s="139">
        <f t="shared" si="47"/>
        <v>1.5308825087403326E-2</v>
      </c>
      <c r="W122" s="139">
        <f t="shared" si="47"/>
        <v>5.1488505138256174E-2</v>
      </c>
      <c r="X122" s="139">
        <f t="shared" si="47"/>
        <v>9.9798707490200228E-2</v>
      </c>
      <c r="Y122" s="139">
        <f t="shared" si="47"/>
        <v>0.10027545290814704</v>
      </c>
      <c r="Z122" s="139">
        <f t="shared" si="47"/>
        <v>0.1483737684076703</v>
      </c>
      <c r="AA122" s="139">
        <f t="shared" si="47"/>
        <v>0.19631316876787797</v>
      </c>
    </row>
    <row r="123" spans="1:27" x14ac:dyDescent="0.3">
      <c r="A123" s="116">
        <v>36557</v>
      </c>
      <c r="B123" s="134">
        <f t="shared" si="44"/>
        <v>1901700</v>
      </c>
      <c r="C123" s="135">
        <v>45400</v>
      </c>
      <c r="D123" s="136">
        <v>128800.00000000001</v>
      </c>
      <c r="E123" s="136">
        <v>176100</v>
      </c>
      <c r="F123" s="136">
        <v>79600</v>
      </c>
      <c r="G123" s="136">
        <v>76400</v>
      </c>
      <c r="H123" s="136">
        <v>229300</v>
      </c>
      <c r="I123" s="136">
        <v>28500</v>
      </c>
      <c r="J123" s="136">
        <v>97400</v>
      </c>
      <c r="K123" s="136">
        <v>188500</v>
      </c>
      <c r="L123" s="136">
        <v>191000</v>
      </c>
      <c r="M123" s="136">
        <v>284100</v>
      </c>
      <c r="N123" s="137">
        <v>376600</v>
      </c>
      <c r="O123" s="138"/>
      <c r="P123" s="139">
        <f t="shared" si="46"/>
        <v>2.3873376452647629E-2</v>
      </c>
      <c r="Q123" s="139">
        <f t="shared" si="48"/>
        <v>6.7728874165220596E-2</v>
      </c>
      <c r="R123" s="139">
        <f t="shared" si="49"/>
        <v>9.2601356680864486E-2</v>
      </c>
      <c r="S123" s="139">
        <f t="shared" si="47"/>
        <v>4.1857285586580431E-2</v>
      </c>
      <c r="T123" s="139">
        <f t="shared" si="47"/>
        <v>4.0174580638376187E-2</v>
      </c>
      <c r="U123" s="139">
        <f t="shared" si="47"/>
        <v>0.12057632644475995</v>
      </c>
      <c r="V123" s="139">
        <f t="shared" si="47"/>
        <v>1.4986590944943997E-2</v>
      </c>
      <c r="W123" s="139">
        <f t="shared" si="47"/>
        <v>5.1217331860966504E-2</v>
      </c>
      <c r="X123" s="139">
        <f t="shared" si="47"/>
        <v>9.9121838355155908E-2</v>
      </c>
      <c r="Y123" s="139">
        <f t="shared" si="47"/>
        <v>0.10043645159594047</v>
      </c>
      <c r="Z123" s="139">
        <f t="shared" si="47"/>
        <v>0.14939264868275753</v>
      </c>
      <c r="AA123" s="139">
        <f t="shared" si="47"/>
        <v>0.19803333859178629</v>
      </c>
    </row>
    <row r="124" spans="1:27" x14ac:dyDescent="0.3">
      <c r="A124" s="116">
        <v>36586</v>
      </c>
      <c r="B124" s="134">
        <f t="shared" si="44"/>
        <v>1916500</v>
      </c>
      <c r="C124" s="135">
        <v>45300</v>
      </c>
      <c r="D124" s="136">
        <v>131900</v>
      </c>
      <c r="E124" s="136">
        <v>176400</v>
      </c>
      <c r="F124" s="136">
        <v>79500</v>
      </c>
      <c r="G124" s="136">
        <v>77200</v>
      </c>
      <c r="H124" s="136">
        <v>231600</v>
      </c>
      <c r="I124" s="136">
        <v>28800</v>
      </c>
      <c r="J124" s="136">
        <v>97700</v>
      </c>
      <c r="K124" s="136">
        <v>189100</v>
      </c>
      <c r="L124" s="136">
        <v>193200</v>
      </c>
      <c r="M124" s="136">
        <v>286299.99999999994</v>
      </c>
      <c r="N124" s="137">
        <v>379500</v>
      </c>
      <c r="O124" s="138"/>
      <c r="P124" s="139">
        <f t="shared" si="46"/>
        <v>2.3636837985911818E-2</v>
      </c>
      <c r="Q124" s="139">
        <f t="shared" si="48"/>
        <v>6.8823375945734414E-2</v>
      </c>
      <c r="R124" s="139">
        <f t="shared" si="49"/>
        <v>9.2042786329246021E-2</v>
      </c>
      <c r="S124" s="139">
        <f t="shared" si="47"/>
        <v>4.1481867988520743E-2</v>
      </c>
      <c r="T124" s="139">
        <f t="shared" si="47"/>
        <v>4.0281763631620143E-2</v>
      </c>
      <c r="U124" s="139">
        <f t="shared" si="47"/>
        <v>0.12084529089486042</v>
      </c>
      <c r="V124" s="139">
        <f t="shared" si="47"/>
        <v>1.5027393686407514E-2</v>
      </c>
      <c r="W124" s="139">
        <f t="shared" si="47"/>
        <v>5.0978345943125489E-2</v>
      </c>
      <c r="X124" s="139">
        <f t="shared" si="47"/>
        <v>9.8669449517349336E-2</v>
      </c>
      <c r="Y124" s="139">
        <f t="shared" si="47"/>
        <v>0.10080876597965041</v>
      </c>
      <c r="Z124" s="139">
        <f t="shared" si="47"/>
        <v>0.14938690320897466</v>
      </c>
      <c r="AA124" s="139">
        <f t="shared" si="47"/>
        <v>0.19801721888859899</v>
      </c>
    </row>
    <row r="125" spans="1:27" x14ac:dyDescent="0.3">
      <c r="A125" s="116">
        <v>36617</v>
      </c>
      <c r="B125" s="134">
        <f t="shared" si="44"/>
        <v>1922100</v>
      </c>
      <c r="C125" s="135">
        <v>46500</v>
      </c>
      <c r="D125" s="136">
        <v>132100</v>
      </c>
      <c r="E125" s="136">
        <v>176700</v>
      </c>
      <c r="F125" s="136">
        <v>79300</v>
      </c>
      <c r="G125" s="136">
        <v>77800</v>
      </c>
      <c r="H125" s="136">
        <v>230100</v>
      </c>
      <c r="I125" s="136">
        <v>29100</v>
      </c>
      <c r="J125" s="136">
        <v>96800</v>
      </c>
      <c r="K125" s="136">
        <v>189600</v>
      </c>
      <c r="L125" s="136">
        <v>195000</v>
      </c>
      <c r="M125" s="136">
        <v>289900</v>
      </c>
      <c r="N125" s="137">
        <v>379200</v>
      </c>
      <c r="O125" s="138"/>
      <c r="P125" s="139">
        <f t="shared" si="46"/>
        <v>2.4192289683159045E-2</v>
      </c>
      <c r="Q125" s="139">
        <f t="shared" si="48"/>
        <v>6.872691327194215E-2</v>
      </c>
      <c r="R125" s="139">
        <f t="shared" si="49"/>
        <v>9.1930700796004364E-2</v>
      </c>
      <c r="S125" s="139">
        <f t="shared" si="47"/>
        <v>4.1256958534935745E-2</v>
      </c>
      <c r="T125" s="139">
        <f t="shared" si="47"/>
        <v>4.0476562093543521E-2</v>
      </c>
      <c r="U125" s="139">
        <f t="shared" si="47"/>
        <v>0.11971281410956766</v>
      </c>
      <c r="V125" s="139">
        <f t="shared" si="47"/>
        <v>1.5139690963009208E-2</v>
      </c>
      <c r="W125" s="139">
        <f t="shared" si="47"/>
        <v>5.0361583684511733E-2</v>
      </c>
      <c r="X125" s="139">
        <f t="shared" si="47"/>
        <v>9.8642110191977522E-2</v>
      </c>
      <c r="Y125" s="139">
        <f t="shared" si="47"/>
        <v>0.10145153738098954</v>
      </c>
      <c r="Z125" s="139">
        <f t="shared" si="47"/>
        <v>0.15082461890640445</v>
      </c>
      <c r="AA125" s="139">
        <f t="shared" si="47"/>
        <v>0.19728422038395504</v>
      </c>
    </row>
    <row r="126" spans="1:27" x14ac:dyDescent="0.3">
      <c r="A126" s="116">
        <v>36647</v>
      </c>
      <c r="B126" s="134">
        <f t="shared" si="44"/>
        <v>1938300</v>
      </c>
      <c r="C126" s="135">
        <v>47300</v>
      </c>
      <c r="D126" s="136">
        <v>133900</v>
      </c>
      <c r="E126" s="136">
        <v>178300</v>
      </c>
      <c r="F126" s="136">
        <v>79700</v>
      </c>
      <c r="G126" s="136">
        <v>78400</v>
      </c>
      <c r="H126" s="136">
        <v>232000</v>
      </c>
      <c r="I126" s="136">
        <v>29200</v>
      </c>
      <c r="J126" s="136">
        <v>97600</v>
      </c>
      <c r="K126" s="136">
        <v>190200</v>
      </c>
      <c r="L126" s="136">
        <v>198600</v>
      </c>
      <c r="M126" s="136">
        <v>288100</v>
      </c>
      <c r="N126" s="137">
        <v>385000</v>
      </c>
      <c r="O126" s="138"/>
      <c r="P126" s="139">
        <f t="shared" si="46"/>
        <v>2.440282721972863E-2</v>
      </c>
      <c r="Q126" s="139">
        <f t="shared" si="48"/>
        <v>6.9081153588195846E-2</v>
      </c>
      <c r="R126" s="139">
        <f t="shared" si="49"/>
        <v>9.1987824382190581E-2</v>
      </c>
      <c r="S126" s="139">
        <f t="shared" si="47"/>
        <v>4.1118505907238305E-2</v>
      </c>
      <c r="T126" s="139">
        <f t="shared" si="47"/>
        <v>4.0447815095702416E-2</v>
      </c>
      <c r="U126" s="139">
        <f t="shared" si="47"/>
        <v>0.11969251405871124</v>
      </c>
      <c r="V126" s="139">
        <f t="shared" si="47"/>
        <v>1.5064747459113657E-2</v>
      </c>
      <c r="W126" s="139">
        <f t="shared" si="47"/>
        <v>5.0353402466078521E-2</v>
      </c>
      <c r="X126" s="139">
        <f t="shared" si="47"/>
        <v>9.8127224887788272E-2</v>
      </c>
      <c r="Y126" s="139">
        <f t="shared" si="47"/>
        <v>0.10246091936232782</v>
      </c>
      <c r="Z126" s="139">
        <f t="shared" si="47"/>
        <v>0.14863540215652893</v>
      </c>
      <c r="AA126" s="139">
        <f t="shared" si="47"/>
        <v>0.19862766341639582</v>
      </c>
    </row>
    <row r="127" spans="1:27" x14ac:dyDescent="0.3">
      <c r="A127" s="116">
        <v>36678</v>
      </c>
      <c r="B127" s="134">
        <f t="shared" si="44"/>
        <v>1929500</v>
      </c>
      <c r="C127" s="135">
        <v>48300</v>
      </c>
      <c r="D127" s="136">
        <v>134100</v>
      </c>
      <c r="E127" s="136">
        <v>178100</v>
      </c>
      <c r="F127" s="136">
        <v>80400</v>
      </c>
      <c r="G127" s="136">
        <v>78600</v>
      </c>
      <c r="H127" s="136">
        <v>232800</v>
      </c>
      <c r="I127" s="136">
        <v>29900</v>
      </c>
      <c r="J127" s="136">
        <v>97600</v>
      </c>
      <c r="K127" s="136">
        <v>190200</v>
      </c>
      <c r="L127" s="136">
        <v>201000</v>
      </c>
      <c r="M127" s="136">
        <v>284600</v>
      </c>
      <c r="N127" s="137">
        <v>373900</v>
      </c>
      <c r="O127" s="138"/>
      <c r="P127" s="139">
        <f t="shared" si="46"/>
        <v>2.5032391811350092E-2</v>
      </c>
      <c r="Q127" s="139">
        <f t="shared" si="48"/>
        <v>6.9499870432754601E-2</v>
      </c>
      <c r="R127" s="139">
        <f t="shared" si="49"/>
        <v>9.2303705623218449E-2</v>
      </c>
      <c r="S127" s="139">
        <f t="shared" si="47"/>
        <v>4.1668826120756675E-2</v>
      </c>
      <c r="T127" s="139">
        <f t="shared" si="47"/>
        <v>4.0735941953874061E-2</v>
      </c>
      <c r="U127" s="139">
        <f t="shared" si="47"/>
        <v>0.12065301891681783</v>
      </c>
      <c r="V127" s="139">
        <f t="shared" si="47"/>
        <v>1.5496242549883389E-2</v>
      </c>
      <c r="W127" s="139">
        <f t="shared" si="47"/>
        <v>5.0583052604301633E-2</v>
      </c>
      <c r="X127" s="139">
        <f t="shared" si="47"/>
        <v>9.8574760300596004E-2</v>
      </c>
      <c r="Y127" s="139">
        <f t="shared" si="47"/>
        <v>0.10417206530189169</v>
      </c>
      <c r="Z127" s="139">
        <f t="shared" si="47"/>
        <v>0.147499352163773</v>
      </c>
      <c r="AA127" s="139">
        <f t="shared" si="47"/>
        <v>0.19378077222078258</v>
      </c>
    </row>
    <row r="128" spans="1:27" x14ac:dyDescent="0.3">
      <c r="A128" s="116">
        <v>36708</v>
      </c>
      <c r="B128" s="134">
        <f t="shared" si="44"/>
        <v>1904400</v>
      </c>
      <c r="C128" s="135">
        <v>48500</v>
      </c>
      <c r="D128" s="136">
        <v>128300.00000000001</v>
      </c>
      <c r="E128" s="136">
        <v>177000</v>
      </c>
      <c r="F128" s="136">
        <v>80400</v>
      </c>
      <c r="G128" s="136">
        <v>78400</v>
      </c>
      <c r="H128" s="136">
        <v>228900</v>
      </c>
      <c r="I128" s="136">
        <v>30700</v>
      </c>
      <c r="J128" s="136">
        <v>97700</v>
      </c>
      <c r="K128" s="136">
        <v>190500</v>
      </c>
      <c r="L128" s="136">
        <v>197400</v>
      </c>
      <c r="M128" s="136">
        <v>281800</v>
      </c>
      <c r="N128" s="137">
        <v>364800</v>
      </c>
      <c r="O128" s="138"/>
      <c r="P128" s="139">
        <f t="shared" si="46"/>
        <v>2.5467338794370929E-2</v>
      </c>
      <c r="Q128" s="139">
        <f t="shared" si="48"/>
        <v>6.7370300357067855E-2</v>
      </c>
      <c r="R128" s="139">
        <f t="shared" si="49"/>
        <v>9.2942659105229988E-2</v>
      </c>
      <c r="S128" s="139">
        <f t="shared" si="47"/>
        <v>4.2218021424070572E-2</v>
      </c>
      <c r="T128" s="139">
        <f t="shared" si="47"/>
        <v>4.1167821886158369E-2</v>
      </c>
      <c r="U128" s="139">
        <f t="shared" si="47"/>
        <v>0.12019533711405167</v>
      </c>
      <c r="V128" s="139">
        <f t="shared" si="47"/>
        <v>1.612056290695232E-2</v>
      </c>
      <c r="W128" s="139">
        <f t="shared" si="47"/>
        <v>5.130224742701113E-2</v>
      </c>
      <c r="X128" s="139">
        <f t="shared" si="47"/>
        <v>0.10003150598613737</v>
      </c>
      <c r="Y128" s="139">
        <f t="shared" si="47"/>
        <v>0.10365469439193446</v>
      </c>
      <c r="Z128" s="139">
        <f t="shared" si="47"/>
        <v>0.14797311489182946</v>
      </c>
      <c r="AA128" s="139">
        <f t="shared" si="47"/>
        <v>0.19155639571518587</v>
      </c>
    </row>
    <row r="129" spans="1:27" x14ac:dyDescent="0.3">
      <c r="A129" s="116">
        <v>36739</v>
      </c>
      <c r="B129" s="134">
        <f t="shared" si="44"/>
        <v>1907600</v>
      </c>
      <c r="C129" s="135">
        <v>49100</v>
      </c>
      <c r="D129" s="136">
        <v>129500</v>
      </c>
      <c r="E129" s="136">
        <v>177500</v>
      </c>
      <c r="F129" s="136">
        <v>81500</v>
      </c>
      <c r="G129" s="136">
        <v>78600</v>
      </c>
      <c r="H129" s="136">
        <v>230700</v>
      </c>
      <c r="I129" s="136">
        <v>30900</v>
      </c>
      <c r="J129" s="136">
        <v>97800</v>
      </c>
      <c r="K129" s="136">
        <v>190800</v>
      </c>
      <c r="L129" s="136">
        <v>197300</v>
      </c>
      <c r="M129" s="136">
        <v>284200</v>
      </c>
      <c r="N129" s="137">
        <v>359700</v>
      </c>
      <c r="O129" s="138"/>
      <c r="P129" s="139">
        <f t="shared" si="46"/>
        <v>2.5739148668483959E-2</v>
      </c>
      <c r="Q129" s="139">
        <f t="shared" si="48"/>
        <v>6.7886349339484175E-2</v>
      </c>
      <c r="R129" s="139">
        <f t="shared" si="49"/>
        <v>9.3048857202767871E-2</v>
      </c>
      <c r="S129" s="139">
        <f t="shared" si="47"/>
        <v>4.272384147620046E-2</v>
      </c>
      <c r="T129" s="139">
        <f t="shared" si="47"/>
        <v>4.1203606626127071E-2</v>
      </c>
      <c r="U129" s="139">
        <f t="shared" si="47"/>
        <v>0.12093730341790732</v>
      </c>
      <c r="V129" s="139">
        <f t="shared" si="47"/>
        <v>1.6198364436988886E-2</v>
      </c>
      <c r="W129" s="139">
        <f t="shared" si="47"/>
        <v>5.1268609771440557E-2</v>
      </c>
      <c r="X129" s="139">
        <f t="shared" si="47"/>
        <v>0.10002096875655274</v>
      </c>
      <c r="Y129" s="139">
        <f t="shared" si="47"/>
        <v>0.1034283916963724</v>
      </c>
      <c r="Z129" s="139">
        <f t="shared" si="47"/>
        <v>0.1489830153071923</v>
      </c>
      <c r="AA129" s="139">
        <f t="shared" si="47"/>
        <v>0.18856154330048228</v>
      </c>
    </row>
    <row r="130" spans="1:27" x14ac:dyDescent="0.3">
      <c r="A130" s="116">
        <v>36770</v>
      </c>
      <c r="B130" s="134">
        <f t="shared" si="44"/>
        <v>1922400</v>
      </c>
      <c r="C130" s="135">
        <v>49500</v>
      </c>
      <c r="D130" s="136">
        <v>127800</v>
      </c>
      <c r="E130" s="136">
        <v>177200</v>
      </c>
      <c r="F130" s="136">
        <v>81800</v>
      </c>
      <c r="G130" s="136">
        <v>78400</v>
      </c>
      <c r="H130" s="136">
        <v>231400</v>
      </c>
      <c r="I130" s="136">
        <v>30500</v>
      </c>
      <c r="J130" s="136">
        <v>97700</v>
      </c>
      <c r="K130" s="136">
        <v>191500</v>
      </c>
      <c r="L130" s="136">
        <v>195900</v>
      </c>
      <c r="M130" s="136">
        <v>289100</v>
      </c>
      <c r="N130" s="137">
        <v>371600</v>
      </c>
      <c r="O130" s="138"/>
      <c r="P130" s="139">
        <f t="shared" si="46"/>
        <v>2.5749063670411985E-2</v>
      </c>
      <c r="Q130" s="139">
        <f t="shared" si="48"/>
        <v>6.6479400749063666E-2</v>
      </c>
      <c r="R130" s="139">
        <f t="shared" si="49"/>
        <v>9.2176446109030377E-2</v>
      </c>
      <c r="S130" s="139">
        <f t="shared" si="47"/>
        <v>4.2550977944236373E-2</v>
      </c>
      <c r="T130" s="139">
        <f t="shared" si="47"/>
        <v>4.0782355389096962E-2</v>
      </c>
      <c r="U130" s="139">
        <f t="shared" si="47"/>
        <v>0.12037037037037036</v>
      </c>
      <c r="V130" s="139">
        <f t="shared" si="47"/>
        <v>1.5865584685809404E-2</v>
      </c>
      <c r="W130" s="139">
        <f t="shared" si="47"/>
        <v>5.0821889305035374E-2</v>
      </c>
      <c r="X130" s="139">
        <f t="shared" si="47"/>
        <v>9.961506450270495E-2</v>
      </c>
      <c r="Y130" s="139">
        <f t="shared" si="47"/>
        <v>0.10190387016229713</v>
      </c>
      <c r="Z130" s="139">
        <f t="shared" si="47"/>
        <v>0.15038493549729504</v>
      </c>
      <c r="AA130" s="139">
        <f t="shared" si="47"/>
        <v>0.19330004161464837</v>
      </c>
    </row>
    <row r="131" spans="1:27" x14ac:dyDescent="0.3">
      <c r="A131" s="116">
        <v>36800</v>
      </c>
      <c r="B131" s="134">
        <f t="shared" ref="B131:B194" si="50">SUM(C131:N131)</f>
        <v>1921700</v>
      </c>
      <c r="C131" s="135">
        <v>48900</v>
      </c>
      <c r="D131" s="136">
        <v>126100</v>
      </c>
      <c r="E131" s="136">
        <v>178100</v>
      </c>
      <c r="F131" s="136">
        <v>81700</v>
      </c>
      <c r="G131" s="136">
        <v>77300</v>
      </c>
      <c r="H131" s="136">
        <v>231300</v>
      </c>
      <c r="I131" s="136">
        <v>30300</v>
      </c>
      <c r="J131" s="136">
        <v>97300</v>
      </c>
      <c r="K131" s="136">
        <v>192300</v>
      </c>
      <c r="L131" s="136">
        <v>194100</v>
      </c>
      <c r="M131" s="136">
        <v>290500</v>
      </c>
      <c r="N131" s="137">
        <v>373800</v>
      </c>
      <c r="O131" s="138"/>
      <c r="P131" s="139">
        <f t="shared" si="46"/>
        <v>2.5446219493157101E-2</v>
      </c>
      <c r="Q131" s="139">
        <f t="shared" si="48"/>
        <v>6.5618983191965449E-2</v>
      </c>
      <c r="R131" s="139">
        <f t="shared" si="49"/>
        <v>9.2678357704116143E-2</v>
      </c>
      <c r="S131" s="139">
        <f t="shared" si="47"/>
        <v>4.2514440339282929E-2</v>
      </c>
      <c r="T131" s="139">
        <f t="shared" si="47"/>
        <v>4.0224800957485561E-2</v>
      </c>
      <c r="U131" s="139">
        <f t="shared" si="47"/>
        <v>0.12036217932039341</v>
      </c>
      <c r="V131" s="139">
        <f t="shared" si="47"/>
        <v>1.5767289379195505E-2</v>
      </c>
      <c r="W131" s="139">
        <f t="shared" si="47"/>
        <v>5.0632252692928134E-2</v>
      </c>
      <c r="X131" s="139">
        <f t="shared" si="47"/>
        <v>0.10006764843628038</v>
      </c>
      <c r="Y131" s="139">
        <f t="shared" si="47"/>
        <v>0.10100431909247021</v>
      </c>
      <c r="Z131" s="139">
        <f t="shared" si="47"/>
        <v>0.15116823645730343</v>
      </c>
      <c r="AA131" s="139">
        <f t="shared" si="47"/>
        <v>0.19451527293542176</v>
      </c>
    </row>
    <row r="132" spans="1:27" x14ac:dyDescent="0.3">
      <c r="A132" s="116">
        <v>36831</v>
      </c>
      <c r="B132" s="134">
        <f t="shared" si="50"/>
        <v>1925800</v>
      </c>
      <c r="C132" s="135">
        <v>48900</v>
      </c>
      <c r="D132" s="136">
        <v>124300</v>
      </c>
      <c r="E132" s="136">
        <v>177100</v>
      </c>
      <c r="F132" s="136">
        <v>81700</v>
      </c>
      <c r="G132" s="136">
        <v>77300</v>
      </c>
      <c r="H132" s="136">
        <v>237500</v>
      </c>
      <c r="I132" s="136">
        <v>30500</v>
      </c>
      <c r="J132" s="136">
        <v>97500</v>
      </c>
      <c r="K132" s="136">
        <v>192000</v>
      </c>
      <c r="L132" s="136">
        <v>194500</v>
      </c>
      <c r="M132" s="136">
        <v>290800</v>
      </c>
      <c r="N132" s="137">
        <v>373700</v>
      </c>
      <c r="O132" s="138"/>
      <c r="P132" s="139">
        <f t="shared" si="46"/>
        <v>2.5392044864471906E-2</v>
      </c>
      <c r="Q132" s="139">
        <f t="shared" si="48"/>
        <v>6.4544604839547201E-2</v>
      </c>
      <c r="R132" s="139">
        <f t="shared" si="49"/>
        <v>9.1961782116523005E-2</v>
      </c>
      <c r="S132" s="139">
        <f t="shared" si="47"/>
        <v>4.2423927718350816E-2</v>
      </c>
      <c r="T132" s="139">
        <f t="shared" si="47"/>
        <v>4.0139162945269501E-2</v>
      </c>
      <c r="U132" s="139">
        <f t="shared" si="47"/>
        <v>0.12332537127427562</v>
      </c>
      <c r="V132" s="139">
        <f t="shared" si="47"/>
        <v>1.5837573995222766E-2</v>
      </c>
      <c r="W132" s="139">
        <f t="shared" si="47"/>
        <v>5.062831031259736E-2</v>
      </c>
      <c r="X132" s="139">
        <f t="shared" si="47"/>
        <v>9.9698826461730186E-2</v>
      </c>
      <c r="Y132" s="139">
        <f t="shared" si="47"/>
        <v>0.1009969882646173</v>
      </c>
      <c r="Z132" s="139">
        <f t="shared" si="47"/>
        <v>0.15100218091182885</v>
      </c>
      <c r="AA132" s="139">
        <f t="shared" si="47"/>
        <v>0.19404922629556548</v>
      </c>
    </row>
    <row r="133" spans="1:27" x14ac:dyDescent="0.3">
      <c r="A133" s="116">
        <v>36861</v>
      </c>
      <c r="B133" s="134">
        <f t="shared" si="50"/>
        <v>1935000</v>
      </c>
      <c r="C133" s="135">
        <v>49600</v>
      </c>
      <c r="D133" s="136">
        <v>123200</v>
      </c>
      <c r="E133" s="136">
        <v>177100</v>
      </c>
      <c r="F133" s="136">
        <v>82400</v>
      </c>
      <c r="G133" s="136">
        <v>77800</v>
      </c>
      <c r="H133" s="136">
        <v>242300</v>
      </c>
      <c r="I133" s="136">
        <v>31000</v>
      </c>
      <c r="J133" s="136">
        <v>98300</v>
      </c>
      <c r="K133" s="136">
        <v>193100</v>
      </c>
      <c r="L133" s="136">
        <v>195300</v>
      </c>
      <c r="M133" s="136">
        <v>291900</v>
      </c>
      <c r="N133" s="137">
        <v>373000</v>
      </c>
      <c r="O133" s="138"/>
      <c r="P133" s="139">
        <f t="shared" si="46"/>
        <v>2.5633074935400516E-2</v>
      </c>
      <c r="Q133" s="139">
        <f t="shared" si="48"/>
        <v>6.3669250645994838E-2</v>
      </c>
      <c r="R133" s="139">
        <f t="shared" si="49"/>
        <v>9.1524547803617573E-2</v>
      </c>
      <c r="S133" s="139">
        <f t="shared" si="47"/>
        <v>4.2583979328165378E-2</v>
      </c>
      <c r="T133" s="139">
        <f t="shared" si="47"/>
        <v>4.020671834625323E-2</v>
      </c>
      <c r="U133" s="139">
        <f t="shared" si="47"/>
        <v>0.12521963824289406</v>
      </c>
      <c r="V133" s="139">
        <f t="shared" si="47"/>
        <v>1.6020671834625324E-2</v>
      </c>
      <c r="W133" s="139">
        <f t="shared" si="47"/>
        <v>5.0801033591731264E-2</v>
      </c>
      <c r="X133" s="139">
        <f t="shared" si="47"/>
        <v>9.9793281653746777E-2</v>
      </c>
      <c r="Y133" s="139">
        <f t="shared" si="47"/>
        <v>0.10093023255813953</v>
      </c>
      <c r="Z133" s="139">
        <f t="shared" si="47"/>
        <v>0.15085271317829457</v>
      </c>
      <c r="AA133" s="139">
        <f t="shared" si="47"/>
        <v>0.19276485788113695</v>
      </c>
    </row>
    <row r="134" spans="1:27" x14ac:dyDescent="0.3">
      <c r="A134" s="116">
        <v>36892</v>
      </c>
      <c r="B134" s="134">
        <f t="shared" si="50"/>
        <v>1897300</v>
      </c>
      <c r="C134" s="135">
        <v>50500</v>
      </c>
      <c r="D134" s="136">
        <v>118900</v>
      </c>
      <c r="E134" s="136">
        <v>174800</v>
      </c>
      <c r="F134" s="136">
        <v>80700</v>
      </c>
      <c r="G134" s="136">
        <v>76700</v>
      </c>
      <c r="H134" s="136">
        <v>228600</v>
      </c>
      <c r="I134" s="136">
        <v>30000</v>
      </c>
      <c r="J134" s="136">
        <v>96600</v>
      </c>
      <c r="K134" s="136">
        <v>190700</v>
      </c>
      <c r="L134" s="136">
        <v>190400</v>
      </c>
      <c r="M134" s="136">
        <v>287299.99999999994</v>
      </c>
      <c r="N134" s="137">
        <v>372100</v>
      </c>
      <c r="O134" s="138"/>
      <c r="P134" s="139">
        <f t="shared" si="46"/>
        <v>2.6616771201180625E-2</v>
      </c>
      <c r="Q134" s="139">
        <f t="shared" si="48"/>
        <v>6.2668001897433198E-2</v>
      </c>
      <c r="R134" s="139">
        <f t="shared" si="49"/>
        <v>9.2130922890423239E-2</v>
      </c>
      <c r="S134" s="139">
        <f t="shared" si="47"/>
        <v>4.2534127444262902E-2</v>
      </c>
      <c r="T134" s="139">
        <f t="shared" si="47"/>
        <v>4.0425868339218893E-2</v>
      </c>
      <c r="U134" s="139">
        <f t="shared" si="47"/>
        <v>0.12048700785326516</v>
      </c>
      <c r="V134" s="139">
        <f t="shared" si="47"/>
        <v>1.5811943287830074E-2</v>
      </c>
      <c r="W134" s="139">
        <f t="shared" si="47"/>
        <v>5.0914457386812842E-2</v>
      </c>
      <c r="X134" s="139">
        <f t="shared" si="47"/>
        <v>0.10051125283297317</v>
      </c>
      <c r="Y134" s="139">
        <f t="shared" si="47"/>
        <v>0.10035313340009487</v>
      </c>
      <c r="Z134" s="139">
        <f t="shared" si="47"/>
        <v>0.15142571021978599</v>
      </c>
      <c r="AA134" s="139">
        <f t="shared" si="47"/>
        <v>0.19612080324671902</v>
      </c>
    </row>
    <row r="135" spans="1:27" x14ac:dyDescent="0.3">
      <c r="A135" s="116">
        <v>36923</v>
      </c>
      <c r="B135" s="134">
        <f t="shared" si="50"/>
        <v>1908900</v>
      </c>
      <c r="C135" s="135">
        <v>51600</v>
      </c>
      <c r="D135" s="136">
        <v>120500</v>
      </c>
      <c r="E135" s="136">
        <v>173900</v>
      </c>
      <c r="F135" s="136">
        <v>81600</v>
      </c>
      <c r="G135" s="136">
        <v>77000</v>
      </c>
      <c r="H135" s="136">
        <v>226300</v>
      </c>
      <c r="I135" s="136">
        <v>30200</v>
      </c>
      <c r="J135" s="136">
        <v>97200</v>
      </c>
      <c r="K135" s="136">
        <v>191700</v>
      </c>
      <c r="L135" s="136">
        <v>192500</v>
      </c>
      <c r="M135" s="136">
        <v>288300</v>
      </c>
      <c r="N135" s="137">
        <v>378100</v>
      </c>
      <c r="O135" s="138"/>
      <c r="P135" s="139">
        <f t="shared" si="46"/>
        <v>2.7031274556027031E-2</v>
      </c>
      <c r="Q135" s="139">
        <f t="shared" si="48"/>
        <v>6.312536015506312E-2</v>
      </c>
      <c r="R135" s="139">
        <f t="shared" si="49"/>
        <v>9.1099586149091097E-2</v>
      </c>
      <c r="S135" s="139">
        <f t="shared" si="47"/>
        <v>4.2747131856042744E-2</v>
      </c>
      <c r="T135" s="139">
        <f t="shared" si="47"/>
        <v>4.0337367070040341E-2</v>
      </c>
      <c r="U135" s="139">
        <f t="shared" si="47"/>
        <v>0.11854995023311855</v>
      </c>
      <c r="V135" s="139">
        <f t="shared" si="47"/>
        <v>1.5820629682015822E-2</v>
      </c>
      <c r="W135" s="139">
        <f t="shared" si="47"/>
        <v>5.0919377652050922E-2</v>
      </c>
      <c r="X135" s="139">
        <f t="shared" si="47"/>
        <v>0.10042432814710042</v>
      </c>
      <c r="Y135" s="139">
        <f t="shared" si="47"/>
        <v>0.10084341767510084</v>
      </c>
      <c r="Z135" s="139">
        <f t="shared" si="47"/>
        <v>0.15102938865315102</v>
      </c>
      <c r="AA135" s="139">
        <f t="shared" si="47"/>
        <v>0.19807218817119807</v>
      </c>
    </row>
    <row r="136" spans="1:27" x14ac:dyDescent="0.3">
      <c r="A136" s="116">
        <v>36951</v>
      </c>
      <c r="B136" s="134">
        <f t="shared" si="50"/>
        <v>1923100</v>
      </c>
      <c r="C136" s="135">
        <v>52400</v>
      </c>
      <c r="D136" s="136">
        <v>124500</v>
      </c>
      <c r="E136" s="136">
        <v>174300</v>
      </c>
      <c r="F136" s="136">
        <v>82200</v>
      </c>
      <c r="G136" s="136">
        <v>77500</v>
      </c>
      <c r="H136" s="136">
        <v>228200</v>
      </c>
      <c r="I136" s="136">
        <v>30400</v>
      </c>
      <c r="J136" s="136">
        <v>97000</v>
      </c>
      <c r="K136" s="136">
        <v>192500</v>
      </c>
      <c r="L136" s="136">
        <v>196300</v>
      </c>
      <c r="M136" s="136">
        <v>288700</v>
      </c>
      <c r="N136" s="137">
        <v>379100</v>
      </c>
      <c r="O136" s="138"/>
      <c r="P136" s="139">
        <f t="shared" si="46"/>
        <v>2.7247673027923663E-2</v>
      </c>
      <c r="Q136" s="139">
        <f t="shared" si="48"/>
        <v>6.4739223129322454E-2</v>
      </c>
      <c r="R136" s="139">
        <f t="shared" si="49"/>
        <v>9.0634912381051425E-2</v>
      </c>
      <c r="S136" s="139">
        <f t="shared" si="47"/>
        <v>4.2743487078155062E-2</v>
      </c>
      <c r="T136" s="139">
        <f t="shared" si="47"/>
        <v>4.0299516405803128E-2</v>
      </c>
      <c r="U136" s="139">
        <f t="shared" si="47"/>
        <v>0.11866257604908741</v>
      </c>
      <c r="V136" s="139">
        <f t="shared" si="47"/>
        <v>1.5807810306276326E-2</v>
      </c>
      <c r="W136" s="139">
        <f t="shared" si="47"/>
        <v>5.0439394727263276E-2</v>
      </c>
      <c r="X136" s="139">
        <f t="shared" si="47"/>
        <v>0.10009879881441423</v>
      </c>
      <c r="Y136" s="139">
        <f t="shared" si="47"/>
        <v>0.10207477510269877</v>
      </c>
      <c r="Z136" s="139">
        <f t="shared" si="47"/>
        <v>0.15012219853361761</v>
      </c>
      <c r="AA136" s="139">
        <f t="shared" si="47"/>
        <v>0.19712963444438666</v>
      </c>
    </row>
    <row r="137" spans="1:27" x14ac:dyDescent="0.3">
      <c r="A137" s="116">
        <v>36982</v>
      </c>
      <c r="B137" s="134">
        <f t="shared" si="50"/>
        <v>1924400</v>
      </c>
      <c r="C137" s="135">
        <v>52700</v>
      </c>
      <c r="D137" s="136">
        <v>124600</v>
      </c>
      <c r="E137" s="136">
        <v>173500</v>
      </c>
      <c r="F137" s="136">
        <v>83000</v>
      </c>
      <c r="G137" s="136">
        <v>78000</v>
      </c>
      <c r="H137" s="136">
        <v>226800</v>
      </c>
      <c r="I137" s="136">
        <v>30200</v>
      </c>
      <c r="J137" s="136">
        <v>97100</v>
      </c>
      <c r="K137" s="136">
        <v>192500</v>
      </c>
      <c r="L137" s="136">
        <v>197400</v>
      </c>
      <c r="M137" s="136">
        <v>291200</v>
      </c>
      <c r="N137" s="137">
        <v>377400</v>
      </c>
      <c r="O137" s="138"/>
      <c r="P137" s="139">
        <f t="shared" si="46"/>
        <v>2.7385159010600707E-2</v>
      </c>
      <c r="Q137" s="139">
        <f t="shared" si="48"/>
        <v>6.4747453751818743E-2</v>
      </c>
      <c r="R137" s="139">
        <f t="shared" si="49"/>
        <v>9.0157971315734775E-2</v>
      </c>
      <c r="S137" s="139">
        <f t="shared" si="47"/>
        <v>4.3130326335481188E-2</v>
      </c>
      <c r="T137" s="139">
        <f t="shared" si="47"/>
        <v>4.0532113905632924E-2</v>
      </c>
      <c r="U137" s="139">
        <f t="shared" si="47"/>
        <v>0.11785491581791727</v>
      </c>
      <c r="V137" s="139">
        <f t="shared" ref="V137:V176" si="51">I137/$B137</f>
        <v>1.5693203076283517E-2</v>
      </c>
      <c r="W137" s="139">
        <f t="shared" ref="W137:W170" si="52">J137/$B137</f>
        <v>5.0457285387653296E-2</v>
      </c>
      <c r="X137" s="139">
        <f t="shared" ref="X137:X176" si="53">K137/$B137</f>
        <v>0.10003117854915818</v>
      </c>
      <c r="Y137" s="139">
        <f t="shared" ref="Y137:Y176" si="54">L137/$B137</f>
        <v>0.10257742673040948</v>
      </c>
      <c r="Z137" s="139">
        <f t="shared" ref="Z137:Z176" si="55">M137/$B137</f>
        <v>0.15131989191436293</v>
      </c>
      <c r="AA137" s="139">
        <f t="shared" ref="AA137:AA170" si="56">N137/$B137</f>
        <v>0.196113074204947</v>
      </c>
    </row>
    <row r="138" spans="1:27" x14ac:dyDescent="0.3">
      <c r="A138" s="116">
        <v>37012</v>
      </c>
      <c r="B138" s="134">
        <f t="shared" si="50"/>
        <v>1930800</v>
      </c>
      <c r="C138" s="135">
        <v>53400</v>
      </c>
      <c r="D138" s="136">
        <v>127300</v>
      </c>
      <c r="E138" s="136">
        <v>174400</v>
      </c>
      <c r="F138" s="136">
        <v>83000</v>
      </c>
      <c r="G138" s="136">
        <v>78100</v>
      </c>
      <c r="H138" s="136">
        <v>227200</v>
      </c>
      <c r="I138" s="136">
        <v>30600</v>
      </c>
      <c r="J138" s="136">
        <v>97000</v>
      </c>
      <c r="K138" s="136">
        <v>193500</v>
      </c>
      <c r="L138" s="136">
        <v>199400</v>
      </c>
      <c r="M138" s="136">
        <v>289900</v>
      </c>
      <c r="N138" s="137">
        <v>377000</v>
      </c>
      <c r="O138" s="138"/>
      <c r="P138" s="139">
        <f t="shared" si="46"/>
        <v>2.7656929770043505E-2</v>
      </c>
      <c r="Q138" s="139">
        <f t="shared" si="48"/>
        <v>6.5931220219598088E-2</v>
      </c>
      <c r="R138" s="139">
        <f t="shared" si="49"/>
        <v>9.0325253780816239E-2</v>
      </c>
      <c r="S138" s="139">
        <f t="shared" ref="S138:S176" si="57">F138/$B138</f>
        <v>4.2987362751191215E-2</v>
      </c>
      <c r="T138" s="139">
        <f t="shared" ref="T138:T176" si="58">G138/$B138</f>
        <v>4.0449554588771496E-2</v>
      </c>
      <c r="U138" s="139">
        <f t="shared" ref="U138:U176" si="59">H138/$B138</f>
        <v>0.11767143153097162</v>
      </c>
      <c r="V138" s="139">
        <f t="shared" si="51"/>
        <v>1.5848353014294592E-2</v>
      </c>
      <c r="W138" s="139">
        <f t="shared" si="52"/>
        <v>5.0238243215247565E-2</v>
      </c>
      <c r="X138" s="139">
        <f t="shared" si="53"/>
        <v>0.10021752641392169</v>
      </c>
      <c r="Y138" s="139">
        <f t="shared" si="54"/>
        <v>0.1032732546094883</v>
      </c>
      <c r="Z138" s="139">
        <f t="shared" si="55"/>
        <v>0.15014501760928112</v>
      </c>
      <c r="AA138" s="139">
        <f t="shared" si="56"/>
        <v>0.19525585249637456</v>
      </c>
    </row>
    <row r="139" spans="1:27" x14ac:dyDescent="0.3">
      <c r="A139" s="116">
        <v>37043</v>
      </c>
      <c r="B139" s="134">
        <f t="shared" si="50"/>
        <v>1930700</v>
      </c>
      <c r="C139" s="135">
        <v>54200</v>
      </c>
      <c r="D139" s="136">
        <v>127200</v>
      </c>
      <c r="E139" s="136">
        <v>174700</v>
      </c>
      <c r="F139" s="136">
        <v>83600</v>
      </c>
      <c r="G139" s="136">
        <v>78900</v>
      </c>
      <c r="H139" s="136">
        <v>227300</v>
      </c>
      <c r="I139" s="136">
        <v>30600</v>
      </c>
      <c r="J139" s="136">
        <v>97600</v>
      </c>
      <c r="K139" s="136">
        <v>195700</v>
      </c>
      <c r="L139" s="136">
        <v>200100</v>
      </c>
      <c r="M139" s="136">
        <v>286300</v>
      </c>
      <c r="N139" s="137">
        <v>374500</v>
      </c>
      <c r="O139" s="138"/>
      <c r="P139" s="139">
        <f t="shared" si="46"/>
        <v>2.8072719738954782E-2</v>
      </c>
      <c r="Q139" s="139">
        <f t="shared" si="48"/>
        <v>6.5882840420572852E-2</v>
      </c>
      <c r="R139" s="139">
        <f t="shared" si="49"/>
        <v>9.0485316206557212E-2</v>
      </c>
      <c r="S139" s="139">
        <f t="shared" si="57"/>
        <v>4.3300357383332468E-2</v>
      </c>
      <c r="T139" s="139">
        <f t="shared" si="58"/>
        <v>4.0866007147666653E-2</v>
      </c>
      <c r="U139" s="139">
        <f t="shared" si="59"/>
        <v>0.11772932097166831</v>
      </c>
      <c r="V139" s="139">
        <f t="shared" si="51"/>
        <v>1.5849173874760449E-2</v>
      </c>
      <c r="W139" s="139">
        <f t="shared" si="52"/>
        <v>5.05516134044647E-2</v>
      </c>
      <c r="X139" s="139">
        <f t="shared" si="53"/>
        <v>0.10136220023825555</v>
      </c>
      <c r="Y139" s="139">
        <f t="shared" si="54"/>
        <v>0.10364116641632569</v>
      </c>
      <c r="Z139" s="139">
        <f t="shared" si="55"/>
        <v>0.14828818563215415</v>
      </c>
      <c r="AA139" s="139">
        <f t="shared" si="56"/>
        <v>0.19397109856528721</v>
      </c>
    </row>
    <row r="140" spans="1:27" x14ac:dyDescent="0.3">
      <c r="A140" s="116">
        <v>37073</v>
      </c>
      <c r="B140" s="134">
        <f t="shared" si="50"/>
        <v>1900600</v>
      </c>
      <c r="C140" s="135">
        <v>53400</v>
      </c>
      <c r="D140" s="136">
        <v>126400</v>
      </c>
      <c r="E140" s="136">
        <v>171800</v>
      </c>
      <c r="F140" s="136">
        <v>83000</v>
      </c>
      <c r="G140" s="136">
        <v>77700</v>
      </c>
      <c r="H140" s="136">
        <v>226100</v>
      </c>
      <c r="I140" s="136">
        <v>30300</v>
      </c>
      <c r="J140" s="136">
        <v>97700</v>
      </c>
      <c r="K140" s="136">
        <v>194400</v>
      </c>
      <c r="L140" s="136">
        <v>197100</v>
      </c>
      <c r="M140" s="136">
        <v>280000</v>
      </c>
      <c r="N140" s="137">
        <v>362700</v>
      </c>
      <c r="O140" s="138"/>
      <c r="P140" s="139">
        <f t="shared" si="46"/>
        <v>2.8096390613490476E-2</v>
      </c>
      <c r="Q140" s="139">
        <f t="shared" si="48"/>
        <v>6.6505314111333258E-2</v>
      </c>
      <c r="R140" s="139">
        <f t="shared" si="49"/>
        <v>9.0392507629169741E-2</v>
      </c>
      <c r="S140" s="139">
        <f t="shared" si="57"/>
        <v>4.3670419867410291E-2</v>
      </c>
      <c r="T140" s="139">
        <f t="shared" si="58"/>
        <v>4.0881826791539511E-2</v>
      </c>
      <c r="U140" s="139">
        <f t="shared" si="59"/>
        <v>0.11896243291592129</v>
      </c>
      <c r="V140" s="139">
        <f t="shared" si="51"/>
        <v>1.5942333999789539E-2</v>
      </c>
      <c r="W140" s="139">
        <f t="shared" si="52"/>
        <v>5.1404819530674523E-2</v>
      </c>
      <c r="X140" s="139">
        <f t="shared" si="53"/>
        <v>0.10228348942439229</v>
      </c>
      <c r="Y140" s="139">
        <f t="shared" si="54"/>
        <v>0.10370409344417553</v>
      </c>
      <c r="Z140" s="139">
        <f t="shared" si="55"/>
        <v>0.14732189834789014</v>
      </c>
      <c r="AA140" s="139">
        <f t="shared" si="56"/>
        <v>0.19083447332421341</v>
      </c>
    </row>
    <row r="141" spans="1:27" x14ac:dyDescent="0.3">
      <c r="A141" s="116">
        <v>37104</v>
      </c>
      <c r="B141" s="134">
        <f t="shared" si="50"/>
        <v>1906500</v>
      </c>
      <c r="C141" s="135">
        <v>53600</v>
      </c>
      <c r="D141" s="136">
        <v>127600</v>
      </c>
      <c r="E141" s="136">
        <v>171400</v>
      </c>
      <c r="F141" s="136">
        <v>83500</v>
      </c>
      <c r="G141" s="136">
        <v>78000</v>
      </c>
      <c r="H141" s="136">
        <v>227700</v>
      </c>
      <c r="I141" s="136">
        <v>30100</v>
      </c>
      <c r="J141" s="136">
        <v>97800</v>
      </c>
      <c r="K141" s="136">
        <v>195100</v>
      </c>
      <c r="L141" s="136">
        <v>197600</v>
      </c>
      <c r="M141" s="136">
        <v>283400</v>
      </c>
      <c r="N141" s="137">
        <v>360700</v>
      </c>
      <c r="O141" s="138"/>
      <c r="P141" s="139">
        <f t="shared" si="46"/>
        <v>2.8114345659585628E-2</v>
      </c>
      <c r="Q141" s="139">
        <f t="shared" si="48"/>
        <v>6.6928927353789663E-2</v>
      </c>
      <c r="R141" s="139">
        <f t="shared" si="49"/>
        <v>8.9902963545764492E-2</v>
      </c>
      <c r="S141" s="139">
        <f t="shared" si="57"/>
        <v>4.3797534749541046E-2</v>
      </c>
      <c r="T141" s="139">
        <f t="shared" si="58"/>
        <v>4.0912667191188044E-2</v>
      </c>
      <c r="U141" s="139">
        <f t="shared" si="59"/>
        <v>0.11943351691581432</v>
      </c>
      <c r="V141" s="139">
        <f t="shared" si="51"/>
        <v>1.5788093364804617E-2</v>
      </c>
      <c r="W141" s="139">
        <f t="shared" si="52"/>
        <v>5.1298190401258853E-2</v>
      </c>
      <c r="X141" s="139">
        <f t="shared" si="53"/>
        <v>0.10233412011539471</v>
      </c>
      <c r="Y141" s="139">
        <f t="shared" si="54"/>
        <v>0.10364542355100971</v>
      </c>
      <c r="Z141" s="139">
        <f t="shared" si="55"/>
        <v>0.14864935746131655</v>
      </c>
      <c r="AA141" s="139">
        <f t="shared" si="56"/>
        <v>0.1891948596905324</v>
      </c>
    </row>
    <row r="142" spans="1:27" x14ac:dyDescent="0.3">
      <c r="A142" s="116">
        <v>37135</v>
      </c>
      <c r="B142" s="134">
        <f t="shared" si="50"/>
        <v>1918500</v>
      </c>
      <c r="C142" s="135">
        <v>53500</v>
      </c>
      <c r="D142" s="136">
        <v>126500</v>
      </c>
      <c r="E142" s="136">
        <v>170400</v>
      </c>
      <c r="F142" s="136">
        <v>83500</v>
      </c>
      <c r="G142" s="136">
        <v>78000</v>
      </c>
      <c r="H142" s="136">
        <v>226700</v>
      </c>
      <c r="I142" s="136">
        <v>29700</v>
      </c>
      <c r="J142" s="136">
        <v>97100</v>
      </c>
      <c r="K142" s="136">
        <v>195600</v>
      </c>
      <c r="L142" s="136">
        <v>195700</v>
      </c>
      <c r="M142" s="136">
        <v>288799.99999999994</v>
      </c>
      <c r="N142" s="137">
        <v>373000</v>
      </c>
      <c r="O142" s="138"/>
      <c r="P142" s="139">
        <f t="shared" si="46"/>
        <v>2.7886369559551732E-2</v>
      </c>
      <c r="Q142" s="139">
        <f t="shared" si="48"/>
        <v>6.5936929893145688E-2</v>
      </c>
      <c r="R142" s="139">
        <f t="shared" si="49"/>
        <v>8.8819390148553556E-2</v>
      </c>
      <c r="S142" s="139">
        <f t="shared" si="57"/>
        <v>4.3523586135001305E-2</v>
      </c>
      <c r="T142" s="139">
        <f t="shared" si="58"/>
        <v>4.0656763096168884E-2</v>
      </c>
      <c r="U142" s="139">
        <f t="shared" si="59"/>
        <v>0.11816523325514725</v>
      </c>
      <c r="V142" s="139">
        <f t="shared" si="51"/>
        <v>1.5480844409695074E-2</v>
      </c>
      <c r="W142" s="139">
        <f t="shared" si="52"/>
        <v>5.0612457649205106E-2</v>
      </c>
      <c r="X142" s="139">
        <f t="shared" si="53"/>
        <v>0.10195465207193119</v>
      </c>
      <c r="Y142" s="139">
        <f t="shared" si="54"/>
        <v>0.10200677612718269</v>
      </c>
      <c r="Z142" s="139">
        <f t="shared" si="55"/>
        <v>0.15053427156632784</v>
      </c>
      <c r="AA142" s="139">
        <f t="shared" si="56"/>
        <v>0.19442272608808966</v>
      </c>
    </row>
    <row r="143" spans="1:27" x14ac:dyDescent="0.3">
      <c r="A143" s="116">
        <v>37165</v>
      </c>
      <c r="B143" s="134">
        <f t="shared" si="50"/>
        <v>1911700</v>
      </c>
      <c r="C143" s="135">
        <v>52200</v>
      </c>
      <c r="D143" s="136">
        <v>125300</v>
      </c>
      <c r="E143" s="136">
        <v>168100</v>
      </c>
      <c r="F143" s="136">
        <v>84000</v>
      </c>
      <c r="G143" s="136">
        <v>77600</v>
      </c>
      <c r="H143" s="136">
        <v>224900</v>
      </c>
      <c r="I143" s="136">
        <v>30000</v>
      </c>
      <c r="J143" s="136">
        <v>96800</v>
      </c>
      <c r="K143" s="136">
        <v>195600</v>
      </c>
      <c r="L143" s="136">
        <v>192700</v>
      </c>
      <c r="M143" s="136">
        <v>288500</v>
      </c>
      <c r="N143" s="137">
        <v>376000</v>
      </c>
      <c r="O143" s="138"/>
      <c r="P143" s="139">
        <f t="shared" si="46"/>
        <v>2.7305539572108593E-2</v>
      </c>
      <c r="Q143" s="139">
        <f t="shared" si="48"/>
        <v>6.5543756865616989E-2</v>
      </c>
      <c r="R143" s="139">
        <f t="shared" si="49"/>
        <v>8.7932206936234769E-2</v>
      </c>
      <c r="S143" s="139">
        <f t="shared" si="57"/>
        <v>4.3939948736726471E-2</v>
      </c>
      <c r="T143" s="139">
        <f t="shared" si="58"/>
        <v>4.0592143118690173E-2</v>
      </c>
      <c r="U143" s="139">
        <f t="shared" si="59"/>
        <v>0.11764398179630695</v>
      </c>
      <c r="V143" s="139">
        <f t="shared" si="51"/>
        <v>1.569283883454517E-2</v>
      </c>
      <c r="W143" s="139">
        <f t="shared" si="52"/>
        <v>5.0635559972799081E-2</v>
      </c>
      <c r="X143" s="139">
        <f t="shared" si="53"/>
        <v>0.1023173092012345</v>
      </c>
      <c r="Y143" s="139">
        <f t="shared" si="54"/>
        <v>0.1008003347805618</v>
      </c>
      <c r="Z143" s="139">
        <f t="shared" si="55"/>
        <v>0.1509128001255427</v>
      </c>
      <c r="AA143" s="139">
        <f t="shared" si="56"/>
        <v>0.1966835800596328</v>
      </c>
    </row>
    <row r="144" spans="1:27" x14ac:dyDescent="0.3">
      <c r="A144" s="116">
        <v>37196</v>
      </c>
      <c r="B144" s="134">
        <f t="shared" si="50"/>
        <v>1915800</v>
      </c>
      <c r="C144" s="135">
        <v>50500</v>
      </c>
      <c r="D144" s="136">
        <v>124400</v>
      </c>
      <c r="E144" s="136">
        <v>166700</v>
      </c>
      <c r="F144" s="136">
        <v>82900</v>
      </c>
      <c r="G144" s="136">
        <v>77600</v>
      </c>
      <c r="H144" s="136">
        <v>231400</v>
      </c>
      <c r="I144" s="136">
        <v>30100</v>
      </c>
      <c r="J144" s="136">
        <v>96800</v>
      </c>
      <c r="K144" s="136">
        <v>196100</v>
      </c>
      <c r="L144" s="136">
        <v>191300</v>
      </c>
      <c r="M144" s="136">
        <v>290400</v>
      </c>
      <c r="N144" s="137">
        <v>377600</v>
      </c>
      <c r="O144" s="138"/>
      <c r="P144" s="139">
        <f t="shared" si="46"/>
        <v>2.6359745276124856E-2</v>
      </c>
      <c r="Q144" s="139">
        <f t="shared" si="48"/>
        <v>6.4933709155444205E-2</v>
      </c>
      <c r="R144" s="139">
        <f t="shared" si="49"/>
        <v>8.7013258168911159E-2</v>
      </c>
      <c r="S144" s="139">
        <f t="shared" si="57"/>
        <v>4.327174026516338E-2</v>
      </c>
      <c r="T144" s="139">
        <f t="shared" si="58"/>
        <v>4.0505271949055226E-2</v>
      </c>
      <c r="U144" s="139">
        <f t="shared" si="59"/>
        <v>0.12078505063158994</v>
      </c>
      <c r="V144" s="139">
        <f t="shared" si="51"/>
        <v>1.571145213487838E-2</v>
      </c>
      <c r="W144" s="139">
        <f t="shared" si="52"/>
        <v>5.0527194905522495E-2</v>
      </c>
      <c r="X144" s="139">
        <f t="shared" si="53"/>
        <v>0.10235932769600167</v>
      </c>
      <c r="Y144" s="139">
        <f t="shared" si="54"/>
        <v>9.9853846956884859E-2</v>
      </c>
      <c r="Z144" s="139">
        <f t="shared" si="55"/>
        <v>0.15158158471656749</v>
      </c>
      <c r="AA144" s="139">
        <f t="shared" si="56"/>
        <v>0.19709781814385635</v>
      </c>
    </row>
    <row r="145" spans="1:27" x14ac:dyDescent="0.3">
      <c r="A145" s="116">
        <v>37226</v>
      </c>
      <c r="B145" s="134">
        <f t="shared" si="50"/>
        <v>1916100</v>
      </c>
      <c r="C145" s="135">
        <v>50500</v>
      </c>
      <c r="D145" s="136">
        <v>121700</v>
      </c>
      <c r="E145" s="136">
        <v>165300</v>
      </c>
      <c r="F145" s="136">
        <v>82900</v>
      </c>
      <c r="G145" s="136">
        <v>77900</v>
      </c>
      <c r="H145" s="136">
        <v>234500</v>
      </c>
      <c r="I145" s="136">
        <v>29800</v>
      </c>
      <c r="J145" s="136">
        <v>96900</v>
      </c>
      <c r="K145" s="136">
        <v>197800</v>
      </c>
      <c r="L145" s="136">
        <v>191600</v>
      </c>
      <c r="M145" s="136">
        <v>290200</v>
      </c>
      <c r="N145" s="137">
        <v>377000</v>
      </c>
      <c r="O145" s="138"/>
      <c r="P145" s="139">
        <f t="shared" si="46"/>
        <v>2.635561818276708E-2</v>
      </c>
      <c r="Q145" s="139">
        <f t="shared" si="48"/>
        <v>6.3514430353321855E-2</v>
      </c>
      <c r="R145" s="139">
        <f t="shared" si="49"/>
        <v>8.6268983873493035E-2</v>
      </c>
      <c r="S145" s="139">
        <f t="shared" si="57"/>
        <v>4.3264965294086945E-2</v>
      </c>
      <c r="T145" s="139">
        <f t="shared" si="58"/>
        <v>4.0655498147278327E-2</v>
      </c>
      <c r="U145" s="139">
        <f t="shared" si="59"/>
        <v>0.12238400918532436</v>
      </c>
      <c r="V145" s="139">
        <f t="shared" si="51"/>
        <v>1.5552424194979386E-2</v>
      </c>
      <c r="W145" s="139">
        <f t="shared" si="52"/>
        <v>5.0571473305151091E-2</v>
      </c>
      <c r="X145" s="139">
        <f t="shared" si="53"/>
        <v>0.10323052032774907</v>
      </c>
      <c r="Y145" s="139">
        <f t="shared" si="54"/>
        <v>9.999478106570639E-2</v>
      </c>
      <c r="Z145" s="139">
        <f t="shared" si="55"/>
        <v>0.1514534732007724</v>
      </c>
      <c r="AA145" s="139">
        <f t="shared" si="56"/>
        <v>0.19675382286937007</v>
      </c>
    </row>
    <row r="146" spans="1:27" x14ac:dyDescent="0.3">
      <c r="A146" s="116">
        <v>37257</v>
      </c>
      <c r="B146" s="134">
        <f t="shared" si="50"/>
        <v>1872200</v>
      </c>
      <c r="C146" s="135">
        <v>50100</v>
      </c>
      <c r="D146" s="136">
        <v>119200</v>
      </c>
      <c r="E146" s="136">
        <v>159700</v>
      </c>
      <c r="F146" s="136">
        <v>80400</v>
      </c>
      <c r="G146" s="136">
        <v>76500</v>
      </c>
      <c r="H146" s="136">
        <v>223000</v>
      </c>
      <c r="I146" s="136">
        <v>29300</v>
      </c>
      <c r="J146" s="136">
        <v>96700</v>
      </c>
      <c r="K146" s="136">
        <v>195000</v>
      </c>
      <c r="L146" s="136">
        <v>186800</v>
      </c>
      <c r="M146" s="136">
        <v>285500</v>
      </c>
      <c r="N146" s="137">
        <v>370000</v>
      </c>
      <c r="O146" s="138"/>
      <c r="P146" s="139">
        <f t="shared" si="46"/>
        <v>2.6759961542570238E-2</v>
      </c>
      <c r="Q146" s="139">
        <f t="shared" si="48"/>
        <v>6.366841149449845E-2</v>
      </c>
      <c r="R146" s="139">
        <f t="shared" si="49"/>
        <v>8.5300715735498342E-2</v>
      </c>
      <c r="S146" s="139">
        <f t="shared" si="57"/>
        <v>4.2944129900651641E-2</v>
      </c>
      <c r="T146" s="139">
        <f t="shared" si="58"/>
        <v>4.0861019121888685E-2</v>
      </c>
      <c r="U146" s="139">
        <f t="shared" si="59"/>
        <v>0.11911120606772781</v>
      </c>
      <c r="V146" s="139">
        <f t="shared" si="51"/>
        <v>1.5650037389167825E-2</v>
      </c>
      <c r="W146" s="139">
        <f t="shared" si="52"/>
        <v>5.1650464693942952E-2</v>
      </c>
      <c r="X146" s="139">
        <f t="shared" si="53"/>
        <v>0.10415553893814763</v>
      </c>
      <c r="Y146" s="139">
        <f t="shared" si="54"/>
        <v>9.9775664993056304E-2</v>
      </c>
      <c r="Z146" s="139">
        <f t="shared" si="55"/>
        <v>0.15249439162482642</v>
      </c>
      <c r="AA146" s="139">
        <f t="shared" si="56"/>
        <v>0.19762845849802371</v>
      </c>
    </row>
    <row r="147" spans="1:27" x14ac:dyDescent="0.3">
      <c r="A147" s="116">
        <v>37288</v>
      </c>
      <c r="B147" s="134">
        <f t="shared" si="50"/>
        <v>1880100</v>
      </c>
      <c r="C147" s="135">
        <v>49300</v>
      </c>
      <c r="D147" s="136">
        <v>117800</v>
      </c>
      <c r="E147" s="136">
        <v>160000</v>
      </c>
      <c r="F147" s="136">
        <v>80200</v>
      </c>
      <c r="G147" s="136">
        <v>76600</v>
      </c>
      <c r="H147" s="136">
        <v>221600</v>
      </c>
      <c r="I147" s="136">
        <v>29300</v>
      </c>
      <c r="J147" s="136">
        <v>96600</v>
      </c>
      <c r="K147" s="136">
        <v>195900</v>
      </c>
      <c r="L147" s="136">
        <v>189400</v>
      </c>
      <c r="M147" s="136">
        <v>287900</v>
      </c>
      <c r="N147" s="137">
        <v>375500</v>
      </c>
      <c r="O147" s="138"/>
      <c r="P147" s="139">
        <f t="shared" si="46"/>
        <v>2.6222009467581513E-2</v>
      </c>
      <c r="Q147" s="139">
        <f t="shared" si="48"/>
        <v>6.2656241689271849E-2</v>
      </c>
      <c r="R147" s="139">
        <f t="shared" si="49"/>
        <v>8.5101856284240204E-2</v>
      </c>
      <c r="S147" s="139">
        <f t="shared" si="57"/>
        <v>4.2657305462475398E-2</v>
      </c>
      <c r="T147" s="139">
        <f t="shared" si="58"/>
        <v>4.0742513696079993E-2</v>
      </c>
      <c r="U147" s="139">
        <f t="shared" si="59"/>
        <v>0.11786607095367267</v>
      </c>
      <c r="V147" s="139">
        <f t="shared" si="51"/>
        <v>1.5584277432051487E-2</v>
      </c>
      <c r="W147" s="139">
        <f t="shared" si="52"/>
        <v>5.1380245731610021E-2</v>
      </c>
      <c r="X147" s="139">
        <f t="shared" si="53"/>
        <v>0.10419658528801659</v>
      </c>
      <c r="Y147" s="139">
        <f t="shared" si="54"/>
        <v>0.10073932237646933</v>
      </c>
      <c r="Z147" s="139">
        <f t="shared" si="55"/>
        <v>0.15313015265145472</v>
      </c>
      <c r="AA147" s="139">
        <f t="shared" si="56"/>
        <v>0.19972341896707621</v>
      </c>
    </row>
    <row r="148" spans="1:27" x14ac:dyDescent="0.3">
      <c r="A148" s="116">
        <v>37316</v>
      </c>
      <c r="B148" s="134">
        <f t="shared" si="50"/>
        <v>1890900</v>
      </c>
      <c r="C148" s="135">
        <v>49000</v>
      </c>
      <c r="D148" s="136">
        <v>118400</v>
      </c>
      <c r="E148" s="136">
        <v>160500</v>
      </c>
      <c r="F148" s="136">
        <v>80400</v>
      </c>
      <c r="G148" s="136">
        <v>76900</v>
      </c>
      <c r="H148" s="136">
        <v>224300</v>
      </c>
      <c r="I148" s="136">
        <v>29500</v>
      </c>
      <c r="J148" s="136">
        <v>96800</v>
      </c>
      <c r="K148" s="136">
        <v>197300</v>
      </c>
      <c r="L148" s="136">
        <v>192100</v>
      </c>
      <c r="M148" s="136">
        <v>288600</v>
      </c>
      <c r="N148" s="137">
        <v>377100</v>
      </c>
      <c r="O148" s="138"/>
      <c r="P148" s="139">
        <f t="shared" si="46"/>
        <v>2.5913586123010205E-2</v>
      </c>
      <c r="Q148" s="139">
        <f t="shared" si="48"/>
        <v>6.2615685652334871E-2</v>
      </c>
      <c r="R148" s="139">
        <f t="shared" si="49"/>
        <v>8.4880215770268122E-2</v>
      </c>
      <c r="S148" s="139">
        <f t="shared" si="57"/>
        <v>4.251943518959226E-2</v>
      </c>
      <c r="T148" s="139">
        <f t="shared" si="58"/>
        <v>4.0668464752234387E-2</v>
      </c>
      <c r="U148" s="139">
        <f t="shared" si="59"/>
        <v>0.1186207625998202</v>
      </c>
      <c r="V148" s="139">
        <f t="shared" si="51"/>
        <v>1.560103654344492E-2</v>
      </c>
      <c r="W148" s="139">
        <f t="shared" si="52"/>
        <v>5.1192553810354854E-2</v>
      </c>
      <c r="X148" s="139">
        <f t="shared" si="53"/>
        <v>0.10434184779734518</v>
      </c>
      <c r="Y148" s="139">
        <f t="shared" si="54"/>
        <v>0.10159183457612778</v>
      </c>
      <c r="Z148" s="139">
        <f t="shared" si="55"/>
        <v>0.15262573377756625</v>
      </c>
      <c r="AA148" s="139">
        <f t="shared" si="56"/>
        <v>0.19942884340790101</v>
      </c>
    </row>
    <row r="149" spans="1:27" x14ac:dyDescent="0.3">
      <c r="A149" s="116">
        <v>37347</v>
      </c>
      <c r="B149" s="134">
        <f t="shared" si="50"/>
        <v>1903100</v>
      </c>
      <c r="C149" s="135">
        <v>49100</v>
      </c>
      <c r="D149" s="136">
        <v>119900</v>
      </c>
      <c r="E149" s="136">
        <v>160600</v>
      </c>
      <c r="F149" s="136">
        <v>81000</v>
      </c>
      <c r="G149" s="136">
        <v>77600</v>
      </c>
      <c r="H149" s="136">
        <v>225000</v>
      </c>
      <c r="I149" s="136">
        <v>29000</v>
      </c>
      <c r="J149" s="136">
        <v>97800</v>
      </c>
      <c r="K149" s="136">
        <v>198500</v>
      </c>
      <c r="L149" s="136">
        <v>196200</v>
      </c>
      <c r="M149" s="136">
        <v>290900</v>
      </c>
      <c r="N149" s="137">
        <v>377500</v>
      </c>
      <c r="O149" s="138"/>
      <c r="P149" s="139">
        <f t="shared" si="46"/>
        <v>2.580001050916925E-2</v>
      </c>
      <c r="Q149" s="139">
        <f t="shared" si="48"/>
        <v>6.3002469654773796E-2</v>
      </c>
      <c r="R149" s="139">
        <f t="shared" si="49"/>
        <v>8.4388629078871319E-2</v>
      </c>
      <c r="S149" s="139">
        <f t="shared" si="57"/>
        <v>4.2562135463191632E-2</v>
      </c>
      <c r="T149" s="139">
        <f t="shared" si="58"/>
        <v>4.0775576690662604E-2</v>
      </c>
      <c r="U149" s="139">
        <f t="shared" si="59"/>
        <v>0.11822815406442121</v>
      </c>
      <c r="V149" s="139">
        <f t="shared" si="51"/>
        <v>1.5238295412747621E-2</v>
      </c>
      <c r="W149" s="139">
        <f t="shared" si="52"/>
        <v>5.1389837633335086E-2</v>
      </c>
      <c r="X149" s="139">
        <f t="shared" si="53"/>
        <v>0.10430350480794494</v>
      </c>
      <c r="Y149" s="139">
        <f t="shared" si="54"/>
        <v>0.10309495034417529</v>
      </c>
      <c r="Z149" s="139">
        <f t="shared" si="55"/>
        <v>0.15285586674373391</v>
      </c>
      <c r="AA149" s="139">
        <f t="shared" si="56"/>
        <v>0.19836056959697335</v>
      </c>
    </row>
    <row r="150" spans="1:27" x14ac:dyDescent="0.3">
      <c r="A150" s="116">
        <v>37377</v>
      </c>
      <c r="B150" s="134">
        <f t="shared" si="50"/>
        <v>1907100</v>
      </c>
      <c r="C150" s="135">
        <v>49500</v>
      </c>
      <c r="D150" s="136">
        <v>120800</v>
      </c>
      <c r="E150" s="136">
        <v>161200</v>
      </c>
      <c r="F150" s="136">
        <v>81700</v>
      </c>
      <c r="G150" s="136">
        <v>78000</v>
      </c>
      <c r="H150" s="136">
        <v>225100</v>
      </c>
      <c r="I150" s="136">
        <v>28900</v>
      </c>
      <c r="J150" s="136">
        <v>97900</v>
      </c>
      <c r="K150" s="136">
        <v>199700</v>
      </c>
      <c r="L150" s="136">
        <v>198900</v>
      </c>
      <c r="M150" s="136">
        <v>287799.99999999994</v>
      </c>
      <c r="N150" s="137">
        <v>377600</v>
      </c>
      <c r="O150" s="138"/>
      <c r="P150" s="139">
        <f t="shared" si="46"/>
        <v>2.5955639452571969E-2</v>
      </c>
      <c r="Q150" s="139">
        <f t="shared" si="48"/>
        <v>6.3342247391327142E-2</v>
      </c>
      <c r="R150" s="139">
        <f t="shared" si="49"/>
        <v>8.4526244035446493E-2</v>
      </c>
      <c r="S150" s="139">
        <f t="shared" si="57"/>
        <v>4.2839914005558179E-2</v>
      </c>
      <c r="T150" s="139">
        <f t="shared" si="58"/>
        <v>4.0899795501022497E-2</v>
      </c>
      <c r="U150" s="139">
        <f t="shared" si="59"/>
        <v>0.1180326149651303</v>
      </c>
      <c r="V150" s="139">
        <f t="shared" si="51"/>
        <v>1.5153898589481412E-2</v>
      </c>
      <c r="W150" s="139">
        <f t="shared" si="52"/>
        <v>5.1334486917309005E-2</v>
      </c>
      <c r="X150" s="139">
        <f t="shared" si="53"/>
        <v>0.10471396360966913</v>
      </c>
      <c r="Y150" s="139">
        <f t="shared" si="54"/>
        <v>0.10429447852760736</v>
      </c>
      <c r="Z150" s="139">
        <f t="shared" si="55"/>
        <v>0.15090975827172143</v>
      </c>
      <c r="AA150" s="139">
        <f t="shared" si="56"/>
        <v>0.19799695873315507</v>
      </c>
    </row>
    <row r="151" spans="1:27" x14ac:dyDescent="0.3">
      <c r="A151" s="116">
        <v>37408</v>
      </c>
      <c r="B151" s="134">
        <f t="shared" si="50"/>
        <v>1907500</v>
      </c>
      <c r="C151" s="135">
        <v>49800</v>
      </c>
      <c r="D151" s="136">
        <v>119100</v>
      </c>
      <c r="E151" s="136">
        <v>162400</v>
      </c>
      <c r="F151" s="136">
        <v>81900</v>
      </c>
      <c r="G151" s="136">
        <v>78200</v>
      </c>
      <c r="H151" s="136">
        <v>226500</v>
      </c>
      <c r="I151" s="136">
        <v>29300</v>
      </c>
      <c r="J151" s="136">
        <v>98000</v>
      </c>
      <c r="K151" s="136">
        <v>201000</v>
      </c>
      <c r="L151" s="136">
        <v>200300</v>
      </c>
      <c r="M151" s="136">
        <v>284600</v>
      </c>
      <c r="N151" s="137">
        <v>376400</v>
      </c>
      <c r="O151" s="138"/>
      <c r="P151" s="139">
        <f t="shared" ref="P151:P158" si="60">C151/$B151</f>
        <v>2.6107470511140235E-2</v>
      </c>
      <c r="Q151" s="139">
        <f t="shared" si="48"/>
        <v>6.2437745740498034E-2</v>
      </c>
      <c r="R151" s="139">
        <f t="shared" si="49"/>
        <v>8.5137614678899076E-2</v>
      </c>
      <c r="S151" s="139">
        <f t="shared" si="57"/>
        <v>4.293577981651376E-2</v>
      </c>
      <c r="T151" s="139">
        <f t="shared" si="58"/>
        <v>4.0996068152031453E-2</v>
      </c>
      <c r="U151" s="139">
        <f t="shared" si="59"/>
        <v>0.11874180865006553</v>
      </c>
      <c r="V151" s="139">
        <f t="shared" si="51"/>
        <v>1.5360419397116645E-2</v>
      </c>
      <c r="W151" s="139">
        <f t="shared" si="52"/>
        <v>5.1376146788990829E-2</v>
      </c>
      <c r="X151" s="139">
        <f t="shared" si="53"/>
        <v>0.10537352555701179</v>
      </c>
      <c r="Y151" s="139">
        <f t="shared" si="54"/>
        <v>0.10500655307994758</v>
      </c>
      <c r="Z151" s="139">
        <f t="shared" si="55"/>
        <v>0.14920052424639579</v>
      </c>
      <c r="AA151" s="139">
        <f t="shared" si="56"/>
        <v>0.19732634338138924</v>
      </c>
    </row>
    <row r="152" spans="1:27" x14ac:dyDescent="0.3">
      <c r="A152" s="116">
        <v>37438</v>
      </c>
      <c r="B152" s="134">
        <f t="shared" si="50"/>
        <v>1883900</v>
      </c>
      <c r="C152" s="135">
        <v>49600</v>
      </c>
      <c r="D152" s="136">
        <v>118300</v>
      </c>
      <c r="E152" s="136">
        <v>160200</v>
      </c>
      <c r="F152" s="136">
        <v>82400</v>
      </c>
      <c r="G152" s="136">
        <v>77400</v>
      </c>
      <c r="H152" s="136">
        <v>224000</v>
      </c>
      <c r="I152" s="136">
        <v>29000</v>
      </c>
      <c r="J152" s="136">
        <v>97800</v>
      </c>
      <c r="K152" s="136">
        <v>201000</v>
      </c>
      <c r="L152" s="136">
        <v>198400</v>
      </c>
      <c r="M152" s="136">
        <v>279100</v>
      </c>
      <c r="N152" s="137">
        <v>366700</v>
      </c>
      <c r="O152" s="138"/>
      <c r="P152" s="139">
        <f t="shared" si="60"/>
        <v>2.6328361377992462E-2</v>
      </c>
      <c r="Q152" s="139">
        <f t="shared" si="48"/>
        <v>6.2795265141461859E-2</v>
      </c>
      <c r="R152" s="139">
        <f t="shared" si="49"/>
        <v>8.5036360741015976E-2</v>
      </c>
      <c r="S152" s="139">
        <f t="shared" si="57"/>
        <v>4.3739051966664895E-2</v>
      </c>
      <c r="T152" s="139">
        <f t="shared" si="58"/>
        <v>4.1084983279367271E-2</v>
      </c>
      <c r="U152" s="139">
        <f t="shared" si="59"/>
        <v>0.1189022771909337</v>
      </c>
      <c r="V152" s="139">
        <f t="shared" si="51"/>
        <v>1.5393598386326238E-2</v>
      </c>
      <c r="W152" s="139">
        <f t="shared" si="52"/>
        <v>5.1913583523541591E-2</v>
      </c>
      <c r="X152" s="139">
        <f t="shared" si="53"/>
        <v>0.10669356122936462</v>
      </c>
      <c r="Y152" s="139">
        <f t="shared" si="54"/>
        <v>0.10531344551196985</v>
      </c>
      <c r="Z152" s="139">
        <f t="shared" si="55"/>
        <v>0.14815011412495355</v>
      </c>
      <c r="AA152" s="139">
        <f t="shared" si="56"/>
        <v>0.19464939752640797</v>
      </c>
    </row>
    <row r="153" spans="1:27" x14ac:dyDescent="0.3">
      <c r="A153" s="116">
        <v>37469</v>
      </c>
      <c r="B153" s="134">
        <f t="shared" si="50"/>
        <v>1888200</v>
      </c>
      <c r="C153" s="135">
        <v>49700</v>
      </c>
      <c r="D153" s="136">
        <v>119400</v>
      </c>
      <c r="E153" s="136">
        <v>160800</v>
      </c>
      <c r="F153" s="136">
        <v>82700</v>
      </c>
      <c r="G153" s="136">
        <v>77400</v>
      </c>
      <c r="H153" s="136">
        <v>224200</v>
      </c>
      <c r="I153" s="136">
        <v>29000</v>
      </c>
      <c r="J153" s="136">
        <v>98100</v>
      </c>
      <c r="K153" s="136">
        <v>202600</v>
      </c>
      <c r="L153" s="136">
        <v>198200</v>
      </c>
      <c r="M153" s="136">
        <v>281600</v>
      </c>
      <c r="N153" s="137">
        <v>364500</v>
      </c>
      <c r="O153" s="138"/>
      <c r="P153" s="139">
        <f t="shared" si="60"/>
        <v>2.6321364262260352E-2</v>
      </c>
      <c r="Q153" s="139">
        <f t="shared" si="48"/>
        <v>6.3234826819192888E-2</v>
      </c>
      <c r="R153" s="139">
        <f t="shared" si="49"/>
        <v>8.5160470289164278E-2</v>
      </c>
      <c r="S153" s="139">
        <f t="shared" si="57"/>
        <v>4.3798326448469441E-2</v>
      </c>
      <c r="T153" s="139">
        <f t="shared" si="58"/>
        <v>4.0991420400381312E-2</v>
      </c>
      <c r="U153" s="139">
        <f t="shared" si="59"/>
        <v>0.11873742188327507</v>
      </c>
      <c r="V153" s="139">
        <f t="shared" si="51"/>
        <v>1.5358542527274654E-2</v>
      </c>
      <c r="W153" s="139">
        <f t="shared" si="52"/>
        <v>5.1954242135367014E-2</v>
      </c>
      <c r="X153" s="139">
        <f t="shared" si="53"/>
        <v>0.10729795572502913</v>
      </c>
      <c r="Y153" s="139">
        <f t="shared" si="54"/>
        <v>0.10496769410020125</v>
      </c>
      <c r="Z153" s="139">
        <f t="shared" si="55"/>
        <v>0.14913674398898422</v>
      </c>
      <c r="AA153" s="139">
        <f t="shared" si="56"/>
        <v>0.19304099142040038</v>
      </c>
    </row>
    <row r="154" spans="1:27" x14ac:dyDescent="0.3">
      <c r="A154" s="116">
        <v>37500</v>
      </c>
      <c r="B154" s="134">
        <f t="shared" si="50"/>
        <v>1899800</v>
      </c>
      <c r="C154" s="135">
        <v>49600</v>
      </c>
      <c r="D154" s="136">
        <v>118900</v>
      </c>
      <c r="E154" s="136">
        <v>160400</v>
      </c>
      <c r="F154" s="136">
        <v>82900</v>
      </c>
      <c r="G154" s="136">
        <v>77200</v>
      </c>
      <c r="H154" s="136">
        <v>223700</v>
      </c>
      <c r="I154" s="136">
        <v>28900</v>
      </c>
      <c r="J154" s="136">
        <v>97700</v>
      </c>
      <c r="K154" s="136">
        <v>202800</v>
      </c>
      <c r="L154" s="136">
        <v>195700</v>
      </c>
      <c r="M154" s="136">
        <v>286900</v>
      </c>
      <c r="N154" s="137">
        <v>375100</v>
      </c>
      <c r="O154" s="138"/>
      <c r="P154" s="139">
        <f t="shared" si="60"/>
        <v>2.6108011369617854E-2</v>
      </c>
      <c r="Q154" s="139">
        <f t="shared" si="48"/>
        <v>6.2585535319507321E-2</v>
      </c>
      <c r="R154" s="139">
        <f t="shared" si="49"/>
        <v>8.4429939993683548E-2</v>
      </c>
      <c r="S154" s="139">
        <f t="shared" si="57"/>
        <v>4.3636172228655651E-2</v>
      </c>
      <c r="T154" s="139">
        <f t="shared" si="58"/>
        <v>4.0635856405937469E-2</v>
      </c>
      <c r="U154" s="139">
        <f t="shared" si="59"/>
        <v>0.11774923676176439</v>
      </c>
      <c r="V154" s="139">
        <f t="shared" si="51"/>
        <v>1.5212127592378145E-2</v>
      </c>
      <c r="W154" s="139">
        <f t="shared" si="52"/>
        <v>5.1426465943783556E-2</v>
      </c>
      <c r="X154" s="139">
        <f t="shared" si="53"/>
        <v>0.10674807874513106</v>
      </c>
      <c r="Y154" s="139">
        <f t="shared" si="54"/>
        <v>0.10301084324665755</v>
      </c>
      <c r="Z154" s="139">
        <f t="shared" si="55"/>
        <v>0.15101589641014843</v>
      </c>
      <c r="AA154" s="139">
        <f t="shared" si="56"/>
        <v>0.19744183598273501</v>
      </c>
    </row>
    <row r="155" spans="1:27" x14ac:dyDescent="0.3">
      <c r="A155" s="116">
        <v>37530</v>
      </c>
      <c r="B155" s="134">
        <f t="shared" si="50"/>
        <v>1897600</v>
      </c>
      <c r="C155" s="135">
        <v>48300</v>
      </c>
      <c r="D155" s="136">
        <v>120800</v>
      </c>
      <c r="E155" s="136">
        <v>161100</v>
      </c>
      <c r="F155" s="136">
        <v>83400</v>
      </c>
      <c r="G155" s="136">
        <v>76600</v>
      </c>
      <c r="H155" s="136">
        <v>221800</v>
      </c>
      <c r="I155" s="136">
        <v>28500</v>
      </c>
      <c r="J155" s="136">
        <v>98000</v>
      </c>
      <c r="K155" s="136">
        <v>203100</v>
      </c>
      <c r="L155" s="136">
        <v>192100</v>
      </c>
      <c r="M155" s="136">
        <v>285200.00000000006</v>
      </c>
      <c r="N155" s="137">
        <v>378700</v>
      </c>
      <c r="O155" s="138"/>
      <c r="P155" s="139">
        <f t="shared" si="60"/>
        <v>2.5453204047217539E-2</v>
      </c>
      <c r="Q155" s="139">
        <f t="shared" si="48"/>
        <v>6.3659359190556486E-2</v>
      </c>
      <c r="R155" s="139">
        <f t="shared" si="49"/>
        <v>8.4896711635750424E-2</v>
      </c>
      <c r="S155" s="139">
        <f t="shared" si="57"/>
        <v>4.3950252951096121E-2</v>
      </c>
      <c r="T155" s="139">
        <f t="shared" si="58"/>
        <v>4.0366779089376054E-2</v>
      </c>
      <c r="U155" s="139">
        <f t="shared" si="59"/>
        <v>0.11688448566610456</v>
      </c>
      <c r="V155" s="139">
        <f t="shared" si="51"/>
        <v>1.5018971332209106E-2</v>
      </c>
      <c r="W155" s="139">
        <f t="shared" si="52"/>
        <v>5.164418212478921E-2</v>
      </c>
      <c r="X155" s="139">
        <f t="shared" si="53"/>
        <v>0.10702993254637437</v>
      </c>
      <c r="Y155" s="139">
        <f t="shared" si="54"/>
        <v>0.1012331365935919</v>
      </c>
      <c r="Z155" s="139">
        <f t="shared" si="55"/>
        <v>0.15029510961214168</v>
      </c>
      <c r="AA155" s="139">
        <f t="shared" si="56"/>
        <v>0.19956787521079258</v>
      </c>
    </row>
    <row r="156" spans="1:27" x14ac:dyDescent="0.3">
      <c r="A156" s="116">
        <v>37561</v>
      </c>
      <c r="B156" s="134">
        <f t="shared" si="50"/>
        <v>1908700</v>
      </c>
      <c r="C156" s="135">
        <v>48300</v>
      </c>
      <c r="D156" s="136">
        <v>118600</v>
      </c>
      <c r="E156" s="136">
        <v>160400</v>
      </c>
      <c r="F156" s="136">
        <v>83600</v>
      </c>
      <c r="G156" s="136">
        <v>76700</v>
      </c>
      <c r="H156" s="136">
        <v>227900</v>
      </c>
      <c r="I156" s="136">
        <v>28800</v>
      </c>
      <c r="J156" s="136">
        <v>98400</v>
      </c>
      <c r="K156" s="136">
        <v>204200</v>
      </c>
      <c r="L156" s="136">
        <v>193600</v>
      </c>
      <c r="M156" s="136">
        <v>287000</v>
      </c>
      <c r="N156" s="137">
        <v>381200</v>
      </c>
      <c r="O156" s="138"/>
      <c r="P156" s="139">
        <f t="shared" si="60"/>
        <v>2.5305181537171897E-2</v>
      </c>
      <c r="Q156" s="139">
        <f t="shared" si="48"/>
        <v>6.2136532718604288E-2</v>
      </c>
      <c r="R156" s="139">
        <f t="shared" si="49"/>
        <v>8.4036255042699223E-2</v>
      </c>
      <c r="S156" s="139">
        <f t="shared" si="57"/>
        <v>4.379944464818987E-2</v>
      </c>
      <c r="T156" s="139">
        <f t="shared" si="58"/>
        <v>4.0184418714308168E-2</v>
      </c>
      <c r="U156" s="139">
        <f t="shared" si="59"/>
        <v>0.11940063917849845</v>
      </c>
      <c r="V156" s="139">
        <f t="shared" si="51"/>
        <v>1.5088803897941008E-2</v>
      </c>
      <c r="W156" s="139">
        <f t="shared" si="52"/>
        <v>5.1553413317965105E-2</v>
      </c>
      <c r="X156" s="139">
        <f t="shared" si="53"/>
        <v>0.10698381097081783</v>
      </c>
      <c r="Y156" s="139">
        <f t="shared" si="54"/>
        <v>0.10143029286949233</v>
      </c>
      <c r="Z156" s="139">
        <f t="shared" si="55"/>
        <v>0.15036412217739822</v>
      </c>
      <c r="AA156" s="139">
        <f t="shared" si="56"/>
        <v>0.19971708492691362</v>
      </c>
    </row>
    <row r="157" spans="1:27" x14ac:dyDescent="0.3">
      <c r="A157" s="116">
        <v>37591</v>
      </c>
      <c r="B157" s="134">
        <f t="shared" si="50"/>
        <v>1908400</v>
      </c>
      <c r="C157" s="135">
        <v>48200</v>
      </c>
      <c r="D157" s="136">
        <v>116900</v>
      </c>
      <c r="E157" s="136">
        <v>160000</v>
      </c>
      <c r="F157" s="136">
        <v>83900</v>
      </c>
      <c r="G157" s="136">
        <v>76700</v>
      </c>
      <c r="H157" s="136">
        <v>232400</v>
      </c>
      <c r="I157" s="136">
        <v>28900</v>
      </c>
      <c r="J157" s="136">
        <v>98700</v>
      </c>
      <c r="K157" s="136">
        <v>205500</v>
      </c>
      <c r="L157" s="136">
        <v>193100</v>
      </c>
      <c r="M157" s="136">
        <v>285200</v>
      </c>
      <c r="N157" s="137">
        <v>378900</v>
      </c>
      <c r="O157" s="138"/>
      <c r="P157" s="139">
        <f t="shared" si="60"/>
        <v>2.5256759589184656E-2</v>
      </c>
      <c r="Q157" s="139">
        <f t="shared" si="48"/>
        <v>6.1255501991196816E-2</v>
      </c>
      <c r="R157" s="139">
        <f t="shared" si="49"/>
        <v>8.3839865856214627E-2</v>
      </c>
      <c r="S157" s="139">
        <f t="shared" si="57"/>
        <v>4.3963529658352547E-2</v>
      </c>
      <c r="T157" s="139">
        <f t="shared" si="58"/>
        <v>4.0190735694822885E-2</v>
      </c>
      <c r="U157" s="139">
        <f t="shared" si="59"/>
        <v>0.12177740515615175</v>
      </c>
      <c r="V157" s="139">
        <f t="shared" si="51"/>
        <v>1.5143575770278767E-2</v>
      </c>
      <c r="W157" s="139">
        <f t="shared" si="52"/>
        <v>5.17187172500524E-2</v>
      </c>
      <c r="X157" s="139">
        <f t="shared" si="53"/>
        <v>0.10768182770907567</v>
      </c>
      <c r="Y157" s="139">
        <f t="shared" si="54"/>
        <v>0.10118423810521904</v>
      </c>
      <c r="Z157" s="139">
        <f t="shared" si="55"/>
        <v>0.14944456088870259</v>
      </c>
      <c r="AA157" s="139">
        <f t="shared" si="56"/>
        <v>0.19854328233074828</v>
      </c>
    </row>
    <row r="158" spans="1:27" x14ac:dyDescent="0.3">
      <c r="A158" s="116">
        <v>37622</v>
      </c>
      <c r="B158" s="134">
        <f t="shared" si="50"/>
        <v>1882800</v>
      </c>
      <c r="C158" s="135">
        <v>48200</v>
      </c>
      <c r="D158" s="136">
        <v>117200</v>
      </c>
      <c r="E158" s="136">
        <v>156600</v>
      </c>
      <c r="F158" s="136">
        <v>81300</v>
      </c>
      <c r="G158" s="136">
        <v>76200</v>
      </c>
      <c r="H158" s="136">
        <v>221600</v>
      </c>
      <c r="I158" s="136">
        <v>29200</v>
      </c>
      <c r="J158" s="136">
        <v>98600</v>
      </c>
      <c r="K158" s="136">
        <v>205800</v>
      </c>
      <c r="L158" s="136">
        <v>190000</v>
      </c>
      <c r="M158" s="136">
        <v>283600</v>
      </c>
      <c r="N158" s="137">
        <v>374500</v>
      </c>
      <c r="O158" s="138"/>
      <c r="P158" s="139">
        <f t="shared" si="60"/>
        <v>2.5600169959634586E-2</v>
      </c>
      <c r="Q158" s="139">
        <f t="shared" si="48"/>
        <v>6.224771616741024E-2</v>
      </c>
      <c r="R158" s="139">
        <f t="shared" si="49"/>
        <v>8.3173996175908219E-2</v>
      </c>
      <c r="S158" s="139">
        <f t="shared" si="57"/>
        <v>4.3180369662205224E-2</v>
      </c>
      <c r="T158" s="139">
        <f t="shared" si="58"/>
        <v>4.0471637985978332E-2</v>
      </c>
      <c r="U158" s="139">
        <f t="shared" si="59"/>
        <v>0.11769704695134905</v>
      </c>
      <c r="V158" s="139">
        <f t="shared" si="51"/>
        <v>1.5508816656044189E-2</v>
      </c>
      <c r="W158" s="139">
        <f t="shared" si="52"/>
        <v>5.2368812407053322E-2</v>
      </c>
      <c r="X158" s="139">
        <f t="shared" si="53"/>
        <v>0.10930528999362651</v>
      </c>
      <c r="Y158" s="139">
        <f t="shared" si="54"/>
        <v>0.10091353303590397</v>
      </c>
      <c r="Z158" s="139">
        <f t="shared" si="55"/>
        <v>0.15062672615253878</v>
      </c>
      <c r="AA158" s="139">
        <f t="shared" si="56"/>
        <v>0.19890588485234756</v>
      </c>
    </row>
    <row r="159" spans="1:27" x14ac:dyDescent="0.3">
      <c r="A159" s="116">
        <v>37653</v>
      </c>
      <c r="B159" s="134">
        <f t="shared" si="50"/>
        <v>1893100</v>
      </c>
      <c r="C159" s="135">
        <v>48100</v>
      </c>
      <c r="D159" s="136">
        <v>117300</v>
      </c>
      <c r="E159" s="136">
        <v>155500</v>
      </c>
      <c r="F159" s="136">
        <v>81300</v>
      </c>
      <c r="G159" s="136">
        <v>76100</v>
      </c>
      <c r="H159" s="136">
        <v>220500</v>
      </c>
      <c r="I159" s="136">
        <v>28900</v>
      </c>
      <c r="J159" s="136">
        <v>98800</v>
      </c>
      <c r="K159" s="136">
        <v>206200</v>
      </c>
      <c r="L159" s="136">
        <v>193300</v>
      </c>
      <c r="M159" s="136">
        <v>285400</v>
      </c>
      <c r="N159" s="137">
        <v>381700</v>
      </c>
      <c r="O159" s="138"/>
      <c r="P159" s="139">
        <f>C159/$B159</f>
        <v>2.5408060852569858E-2</v>
      </c>
      <c r="Q159" s="139">
        <f t="shared" si="48"/>
        <v>6.1961861497015477E-2</v>
      </c>
      <c r="R159" s="139">
        <f t="shared" si="49"/>
        <v>8.2140404627330826E-2</v>
      </c>
      <c r="S159" s="139">
        <f t="shared" si="57"/>
        <v>4.2945433416090008E-2</v>
      </c>
      <c r="T159" s="139">
        <f t="shared" si="58"/>
        <v>4.0198616026623002E-2</v>
      </c>
      <c r="U159" s="139">
        <f t="shared" si="59"/>
        <v>0.11647562199566848</v>
      </c>
      <c r="V159" s="139">
        <f t="shared" si="51"/>
        <v>1.5265965876076277E-2</v>
      </c>
      <c r="W159" s="139">
        <f t="shared" si="52"/>
        <v>5.2189530399873223E-2</v>
      </c>
      <c r="X159" s="139">
        <f t="shared" si="53"/>
        <v>0.1089218741746342</v>
      </c>
      <c r="Y159" s="139">
        <f t="shared" si="54"/>
        <v>0.10210765411230258</v>
      </c>
      <c r="Z159" s="139">
        <f t="shared" si="55"/>
        <v>0.15075801595267022</v>
      </c>
      <c r="AA159" s="139">
        <f t="shared" si="56"/>
        <v>0.20162696106914585</v>
      </c>
    </row>
    <row r="160" spans="1:27" x14ac:dyDescent="0.3">
      <c r="A160" s="116">
        <v>37681</v>
      </c>
      <c r="B160" s="134">
        <f t="shared" si="50"/>
        <v>1899400</v>
      </c>
      <c r="C160" s="135">
        <v>48200</v>
      </c>
      <c r="D160" s="136">
        <v>117000</v>
      </c>
      <c r="E160" s="136">
        <v>156000</v>
      </c>
      <c r="F160" s="136">
        <v>80900</v>
      </c>
      <c r="G160" s="136">
        <v>76300</v>
      </c>
      <c r="H160" s="136">
        <v>222200</v>
      </c>
      <c r="I160" s="136">
        <v>29100</v>
      </c>
      <c r="J160" s="136">
        <v>98600</v>
      </c>
      <c r="K160" s="136">
        <v>206800</v>
      </c>
      <c r="L160" s="136">
        <v>195500</v>
      </c>
      <c r="M160" s="136">
        <v>285700.00000000006</v>
      </c>
      <c r="N160" s="137">
        <v>383100</v>
      </c>
      <c r="O160" s="138"/>
      <c r="P160" s="139">
        <f t="shared" ref="P160:P176" si="61">C160/$B160</f>
        <v>2.5376434663577974E-2</v>
      </c>
      <c r="Q160" s="139">
        <f t="shared" si="48"/>
        <v>6.1598399494577231E-2</v>
      </c>
      <c r="R160" s="139">
        <f t="shared" si="49"/>
        <v>8.213119932610298E-2</v>
      </c>
      <c r="S160" s="139">
        <f t="shared" si="57"/>
        <v>4.2592397599241869E-2</v>
      </c>
      <c r="T160" s="139">
        <f t="shared" si="58"/>
        <v>4.0170580183215752E-2</v>
      </c>
      <c r="U160" s="139">
        <f t="shared" si="59"/>
        <v>0.11698431083500052</v>
      </c>
      <c r="V160" s="139">
        <f t="shared" si="51"/>
        <v>1.5320627566599979E-2</v>
      </c>
      <c r="W160" s="139">
        <f t="shared" si="52"/>
        <v>5.1911129830472781E-2</v>
      </c>
      <c r="X160" s="139">
        <f t="shared" si="53"/>
        <v>0.10887648731178266</v>
      </c>
      <c r="Y160" s="139">
        <f t="shared" si="54"/>
        <v>0.10292724018110982</v>
      </c>
      <c r="Z160" s="139">
        <f t="shared" si="55"/>
        <v>0.15041592081710017</v>
      </c>
      <c r="AA160" s="139">
        <f t="shared" si="56"/>
        <v>0.20169527219121827</v>
      </c>
    </row>
    <row r="161" spans="1:27" x14ac:dyDescent="0.3">
      <c r="A161" s="116">
        <v>37712</v>
      </c>
      <c r="B161" s="134">
        <f t="shared" si="50"/>
        <v>1906400</v>
      </c>
      <c r="C161" s="135">
        <v>48000</v>
      </c>
      <c r="D161" s="136">
        <v>118100</v>
      </c>
      <c r="E161" s="136">
        <v>154000</v>
      </c>
      <c r="F161" s="136">
        <v>81900</v>
      </c>
      <c r="G161" s="136">
        <v>75500</v>
      </c>
      <c r="H161" s="136">
        <v>222100</v>
      </c>
      <c r="I161" s="136">
        <v>29000</v>
      </c>
      <c r="J161" s="136">
        <v>98800</v>
      </c>
      <c r="K161" s="136">
        <v>207100</v>
      </c>
      <c r="L161" s="136">
        <v>199500</v>
      </c>
      <c r="M161" s="136">
        <v>289400</v>
      </c>
      <c r="N161" s="137">
        <v>383000</v>
      </c>
      <c r="O161" s="138"/>
      <c r="P161" s="139">
        <f t="shared" si="61"/>
        <v>2.517834662190516E-2</v>
      </c>
      <c r="Q161" s="139">
        <f t="shared" si="48"/>
        <v>6.1949223667645825E-2</v>
      </c>
      <c r="R161" s="139">
        <f t="shared" si="49"/>
        <v>8.0780528745279065E-2</v>
      </c>
      <c r="S161" s="139">
        <f t="shared" si="57"/>
        <v>4.2960553923625681E-2</v>
      </c>
      <c r="T161" s="139">
        <f t="shared" si="58"/>
        <v>3.9603441040704991E-2</v>
      </c>
      <c r="U161" s="139">
        <f t="shared" si="59"/>
        <v>0.11650230801510701</v>
      </c>
      <c r="V161" s="139">
        <f t="shared" si="51"/>
        <v>1.5211917750734369E-2</v>
      </c>
      <c r="W161" s="139">
        <f t="shared" si="52"/>
        <v>5.1825430130088126E-2</v>
      </c>
      <c r="X161" s="139">
        <f t="shared" si="53"/>
        <v>0.10863407469576164</v>
      </c>
      <c r="Y161" s="139">
        <f t="shared" si="54"/>
        <v>0.10464750314729333</v>
      </c>
      <c r="Z161" s="139">
        <f t="shared" si="55"/>
        <v>0.15180444817456987</v>
      </c>
      <c r="AA161" s="139">
        <f t="shared" si="56"/>
        <v>0.20090222408728495</v>
      </c>
    </row>
    <row r="162" spans="1:27" x14ac:dyDescent="0.3">
      <c r="A162" s="116">
        <v>37742</v>
      </c>
      <c r="B162" s="134">
        <f t="shared" si="50"/>
        <v>1913200</v>
      </c>
      <c r="C162" s="135">
        <v>48100</v>
      </c>
      <c r="D162" s="136">
        <v>120900</v>
      </c>
      <c r="E162" s="136">
        <v>156500</v>
      </c>
      <c r="F162" s="136">
        <v>82200</v>
      </c>
      <c r="G162" s="136">
        <v>75700</v>
      </c>
      <c r="H162" s="136">
        <v>221900</v>
      </c>
      <c r="I162" s="136">
        <v>29400</v>
      </c>
      <c r="J162" s="136">
        <v>98900</v>
      </c>
      <c r="K162" s="136">
        <v>208000</v>
      </c>
      <c r="L162" s="136">
        <v>201500</v>
      </c>
      <c r="M162" s="136">
        <v>288000</v>
      </c>
      <c r="N162" s="137">
        <v>382100</v>
      </c>
      <c r="O162" s="138"/>
      <c r="P162" s="139">
        <f t="shared" si="61"/>
        <v>2.5141124817060424E-2</v>
      </c>
      <c r="Q162" s="139">
        <f t="shared" si="48"/>
        <v>6.3192556972611336E-2</v>
      </c>
      <c r="R162" s="139">
        <f t="shared" si="49"/>
        <v>8.1800125444281835E-2</v>
      </c>
      <c r="S162" s="139">
        <f t="shared" si="57"/>
        <v>4.2964666527284132E-2</v>
      </c>
      <c r="T162" s="139">
        <f t="shared" si="58"/>
        <v>3.9567217227681369E-2</v>
      </c>
      <c r="U162" s="139">
        <f t="shared" si="59"/>
        <v>0.11598369224336191</v>
      </c>
      <c r="V162" s="139">
        <f t="shared" si="51"/>
        <v>1.5366924524357098E-2</v>
      </c>
      <c r="W162" s="139">
        <f t="shared" si="52"/>
        <v>5.1693497804725069E-2</v>
      </c>
      <c r="X162" s="139">
        <f t="shared" si="53"/>
        <v>0.10871837758728831</v>
      </c>
      <c r="Y162" s="139">
        <f t="shared" si="54"/>
        <v>0.10532092828768555</v>
      </c>
      <c r="Z162" s="139">
        <f t="shared" si="55"/>
        <v>0.15053313819778383</v>
      </c>
      <c r="AA162" s="139">
        <f t="shared" si="56"/>
        <v>0.19971775036587916</v>
      </c>
    </row>
    <row r="163" spans="1:27" x14ac:dyDescent="0.3">
      <c r="A163" s="116">
        <v>37773</v>
      </c>
      <c r="B163" s="134">
        <f t="shared" si="50"/>
        <v>1911500</v>
      </c>
      <c r="C163" s="135">
        <v>48900</v>
      </c>
      <c r="D163" s="136">
        <v>120300</v>
      </c>
      <c r="E163" s="136">
        <v>157100</v>
      </c>
      <c r="F163" s="136">
        <v>82200</v>
      </c>
      <c r="G163" s="136">
        <v>76100</v>
      </c>
      <c r="H163" s="136">
        <v>222500</v>
      </c>
      <c r="I163" s="136">
        <v>29800</v>
      </c>
      <c r="J163" s="136">
        <v>99200</v>
      </c>
      <c r="K163" s="136">
        <v>208800</v>
      </c>
      <c r="L163" s="136">
        <v>202900</v>
      </c>
      <c r="M163" s="136">
        <v>283500</v>
      </c>
      <c r="N163" s="137">
        <v>380200</v>
      </c>
      <c r="O163" s="138"/>
      <c r="P163" s="139">
        <f t="shared" si="61"/>
        <v>2.5582003662045515E-2</v>
      </c>
      <c r="Q163" s="139">
        <f t="shared" si="48"/>
        <v>6.293486790478682E-2</v>
      </c>
      <c r="R163" s="139">
        <f t="shared" si="49"/>
        <v>8.2186764321213704E-2</v>
      </c>
      <c r="S163" s="139">
        <f t="shared" si="57"/>
        <v>4.3002877321475279E-2</v>
      </c>
      <c r="T163" s="139">
        <f t="shared" si="58"/>
        <v>3.9811666230708864E-2</v>
      </c>
      <c r="U163" s="139">
        <f t="shared" si="59"/>
        <v>0.1164007324091028</v>
      </c>
      <c r="V163" s="139">
        <f t="shared" si="51"/>
        <v>1.5589850902432645E-2</v>
      </c>
      <c r="W163" s="139">
        <f t="shared" si="52"/>
        <v>5.1896416426889878E-2</v>
      </c>
      <c r="X163" s="139">
        <f t="shared" si="53"/>
        <v>0.10923358618885692</v>
      </c>
      <c r="Y163" s="139">
        <f t="shared" si="54"/>
        <v>0.10614700496991891</v>
      </c>
      <c r="Z163" s="139">
        <f t="shared" si="55"/>
        <v>0.14831284331676695</v>
      </c>
      <c r="AA163" s="139">
        <f t="shared" si="56"/>
        <v>0.19890138634580173</v>
      </c>
    </row>
    <row r="164" spans="1:27" x14ac:dyDescent="0.3">
      <c r="A164" s="116">
        <v>37803</v>
      </c>
      <c r="B164" s="134">
        <f t="shared" si="50"/>
        <v>1890800</v>
      </c>
      <c r="C164" s="135">
        <v>48200</v>
      </c>
      <c r="D164" s="136">
        <v>119600</v>
      </c>
      <c r="E164" s="136">
        <v>154700</v>
      </c>
      <c r="F164" s="136">
        <v>81500</v>
      </c>
      <c r="G164" s="136">
        <v>75500</v>
      </c>
      <c r="H164" s="136">
        <v>221000</v>
      </c>
      <c r="I164" s="136">
        <v>28400</v>
      </c>
      <c r="J164" s="136">
        <v>99500</v>
      </c>
      <c r="K164" s="136">
        <v>209000</v>
      </c>
      <c r="L164" s="136">
        <v>202100</v>
      </c>
      <c r="M164" s="136">
        <v>279900</v>
      </c>
      <c r="N164" s="137">
        <v>371400</v>
      </c>
      <c r="O164" s="138"/>
      <c r="P164" s="139">
        <f t="shared" si="61"/>
        <v>2.5491855299344193E-2</v>
      </c>
      <c r="Q164" s="139">
        <f t="shared" si="48"/>
        <v>6.3253649248995139E-2</v>
      </c>
      <c r="R164" s="139">
        <f t="shared" si="49"/>
        <v>8.1817220224243703E-2</v>
      </c>
      <c r="S164" s="139">
        <f t="shared" si="57"/>
        <v>4.3103448275862072E-2</v>
      </c>
      <c r="T164" s="139">
        <f t="shared" si="58"/>
        <v>3.9930188280093079E-2</v>
      </c>
      <c r="U164" s="139">
        <f t="shared" si="59"/>
        <v>0.116881743177491</v>
      </c>
      <c r="V164" s="139">
        <f t="shared" si="51"/>
        <v>1.5020097313306537E-2</v>
      </c>
      <c r="W164" s="139">
        <f t="shared" si="52"/>
        <v>5.2623228263169029E-2</v>
      </c>
      <c r="X164" s="139">
        <f t="shared" si="53"/>
        <v>0.11053522318595303</v>
      </c>
      <c r="Y164" s="139">
        <f t="shared" si="54"/>
        <v>0.1068859741908187</v>
      </c>
      <c r="Z164" s="139">
        <f t="shared" si="55"/>
        <v>0.14803257880262322</v>
      </c>
      <c r="AA164" s="139">
        <f t="shared" si="56"/>
        <v>0.19642479373810026</v>
      </c>
    </row>
    <row r="165" spans="1:27" x14ac:dyDescent="0.3">
      <c r="A165" s="116">
        <v>37834</v>
      </c>
      <c r="B165" s="134">
        <f t="shared" si="50"/>
        <v>1895000</v>
      </c>
      <c r="C165" s="135">
        <v>48200</v>
      </c>
      <c r="D165" s="136">
        <v>119900</v>
      </c>
      <c r="E165" s="136">
        <v>155400</v>
      </c>
      <c r="F165" s="136">
        <v>81700</v>
      </c>
      <c r="G165" s="136">
        <v>75600</v>
      </c>
      <c r="H165" s="136">
        <v>222300</v>
      </c>
      <c r="I165" s="136">
        <v>28900</v>
      </c>
      <c r="J165" s="136">
        <v>99800</v>
      </c>
      <c r="K165" s="136">
        <v>209900</v>
      </c>
      <c r="L165" s="136">
        <v>203000</v>
      </c>
      <c r="M165" s="136">
        <v>282800</v>
      </c>
      <c r="N165" s="137">
        <v>367500</v>
      </c>
      <c r="O165" s="138"/>
      <c r="P165" s="139">
        <f t="shared" si="61"/>
        <v>2.5435356200527705E-2</v>
      </c>
      <c r="Q165" s="139">
        <f t="shared" si="48"/>
        <v>6.3271767810026386E-2</v>
      </c>
      <c r="R165" s="139">
        <f t="shared" si="49"/>
        <v>8.2005277044854885E-2</v>
      </c>
      <c r="S165" s="139">
        <f t="shared" si="57"/>
        <v>4.3113456464379946E-2</v>
      </c>
      <c r="T165" s="139">
        <f t="shared" si="58"/>
        <v>3.9894459102902374E-2</v>
      </c>
      <c r="U165" s="139">
        <f t="shared" si="59"/>
        <v>0.11730870712401055</v>
      </c>
      <c r="V165" s="139">
        <f t="shared" si="51"/>
        <v>1.525065963060686E-2</v>
      </c>
      <c r="W165" s="139">
        <f t="shared" si="52"/>
        <v>5.266490765171504E-2</v>
      </c>
      <c r="X165" s="139">
        <f t="shared" si="53"/>
        <v>0.11076517150395779</v>
      </c>
      <c r="Y165" s="139">
        <f t="shared" si="54"/>
        <v>0.10712401055408971</v>
      </c>
      <c r="Z165" s="139">
        <f t="shared" si="55"/>
        <v>0.14923482849604222</v>
      </c>
      <c r="AA165" s="139">
        <f t="shared" si="56"/>
        <v>0.19393139841688653</v>
      </c>
    </row>
    <row r="166" spans="1:27" x14ac:dyDescent="0.3">
      <c r="A166" s="116">
        <v>37865</v>
      </c>
      <c r="B166" s="134">
        <f t="shared" si="50"/>
        <v>1908700</v>
      </c>
      <c r="C166" s="135">
        <v>47700</v>
      </c>
      <c r="D166" s="136">
        <v>120100</v>
      </c>
      <c r="E166" s="136">
        <v>155800</v>
      </c>
      <c r="F166" s="136">
        <v>81500</v>
      </c>
      <c r="G166" s="136">
        <v>75500</v>
      </c>
      <c r="H166" s="136">
        <v>221900</v>
      </c>
      <c r="I166" s="136">
        <v>28800</v>
      </c>
      <c r="J166" s="136">
        <v>99500</v>
      </c>
      <c r="K166" s="136">
        <v>209600</v>
      </c>
      <c r="L166" s="136">
        <v>200900</v>
      </c>
      <c r="M166" s="136">
        <v>288200</v>
      </c>
      <c r="N166" s="137">
        <v>379200</v>
      </c>
      <c r="O166" s="138"/>
      <c r="P166" s="139">
        <f t="shared" si="61"/>
        <v>2.4990831455964792E-2</v>
      </c>
      <c r="Q166" s="139">
        <f t="shared" si="48"/>
        <v>6.2922407921622042E-2</v>
      </c>
      <c r="R166" s="139">
        <f t="shared" si="49"/>
        <v>8.1626237753444755E-2</v>
      </c>
      <c r="S166" s="139">
        <f t="shared" si="57"/>
        <v>4.2699219363965001E-2</v>
      </c>
      <c r="T166" s="139">
        <f t="shared" si="58"/>
        <v>3.9555718551893958E-2</v>
      </c>
      <c r="U166" s="139">
        <f t="shared" si="59"/>
        <v>0.11625713836642741</v>
      </c>
      <c r="V166" s="139">
        <f t="shared" si="51"/>
        <v>1.5088803897941008E-2</v>
      </c>
      <c r="W166" s="139">
        <f t="shared" si="52"/>
        <v>5.2129721800178129E-2</v>
      </c>
      <c r="X166" s="139">
        <f t="shared" si="53"/>
        <v>0.10981296170168177</v>
      </c>
      <c r="Y166" s="139">
        <f t="shared" si="54"/>
        <v>0.10525488552417876</v>
      </c>
      <c r="Z166" s="139">
        <f t="shared" si="55"/>
        <v>0.15099282233981243</v>
      </c>
      <c r="AA166" s="139">
        <f t="shared" si="56"/>
        <v>0.19866925132288993</v>
      </c>
    </row>
    <row r="167" spans="1:27" x14ac:dyDescent="0.3">
      <c r="A167" s="116">
        <v>37895</v>
      </c>
      <c r="B167" s="134">
        <f t="shared" si="50"/>
        <v>1916900</v>
      </c>
      <c r="C167" s="135">
        <v>47700</v>
      </c>
      <c r="D167" s="136">
        <v>121500</v>
      </c>
      <c r="E167" s="136">
        <v>156200</v>
      </c>
      <c r="F167" s="136">
        <v>81900</v>
      </c>
      <c r="G167" s="136">
        <v>75400</v>
      </c>
      <c r="H167" s="136">
        <v>223400</v>
      </c>
      <c r="I167" s="136">
        <v>28700</v>
      </c>
      <c r="J167" s="136">
        <v>99800</v>
      </c>
      <c r="K167" s="136">
        <v>210400</v>
      </c>
      <c r="L167" s="136">
        <v>198300</v>
      </c>
      <c r="M167" s="136">
        <v>291000</v>
      </c>
      <c r="N167" s="137">
        <v>382600</v>
      </c>
      <c r="O167" s="138"/>
      <c r="P167" s="139">
        <f t="shared" si="61"/>
        <v>2.4883927174083154E-2</v>
      </c>
      <c r="Q167" s="139">
        <f t="shared" si="48"/>
        <v>6.3383588084928791E-2</v>
      </c>
      <c r="R167" s="139">
        <f t="shared" si="49"/>
        <v>8.1485732171735617E-2</v>
      </c>
      <c r="S167" s="139">
        <f t="shared" si="57"/>
        <v>4.2725233449840888E-2</v>
      </c>
      <c r="T167" s="139">
        <f t="shared" si="58"/>
        <v>3.9334341906202726E-2</v>
      </c>
      <c r="U167" s="139">
        <f t="shared" si="59"/>
        <v>0.11654233397673326</v>
      </c>
      <c r="V167" s="139">
        <f t="shared" si="51"/>
        <v>1.4972090354217748E-2</v>
      </c>
      <c r="W167" s="139">
        <f t="shared" si="52"/>
        <v>5.2063227085398296E-2</v>
      </c>
      <c r="X167" s="139">
        <f t="shared" si="53"/>
        <v>0.10976055088945694</v>
      </c>
      <c r="Y167" s="139">
        <f t="shared" si="54"/>
        <v>0.10344827586206896</v>
      </c>
      <c r="Z167" s="139">
        <f t="shared" si="55"/>
        <v>0.1518076060305702</v>
      </c>
      <c r="AA167" s="139">
        <f t="shared" si="56"/>
        <v>0.19959309301476341</v>
      </c>
    </row>
    <row r="168" spans="1:27" x14ac:dyDescent="0.3">
      <c r="A168" s="116">
        <v>37926</v>
      </c>
      <c r="B168" s="134">
        <f t="shared" si="50"/>
        <v>1923400</v>
      </c>
      <c r="C168" s="135">
        <v>47200</v>
      </c>
      <c r="D168" s="136">
        <v>118700</v>
      </c>
      <c r="E168" s="136">
        <v>155700</v>
      </c>
      <c r="F168" s="136">
        <v>82500</v>
      </c>
      <c r="G168" s="136">
        <v>75300</v>
      </c>
      <c r="H168" s="136">
        <v>228300</v>
      </c>
      <c r="I168" s="136">
        <v>28900</v>
      </c>
      <c r="J168" s="136">
        <v>99500</v>
      </c>
      <c r="K168" s="136">
        <v>211000</v>
      </c>
      <c r="L168" s="136">
        <v>197600</v>
      </c>
      <c r="M168" s="136">
        <v>294300</v>
      </c>
      <c r="N168" s="137">
        <v>384400</v>
      </c>
      <c r="O168" s="138"/>
      <c r="P168" s="139">
        <f t="shared" si="61"/>
        <v>2.4539877300613498E-2</v>
      </c>
      <c r="Q168" s="139">
        <f t="shared" si="48"/>
        <v>6.1713632109805551E-2</v>
      </c>
      <c r="R168" s="139">
        <f t="shared" si="49"/>
        <v>8.0950400332744102E-2</v>
      </c>
      <c r="S168" s="139">
        <f t="shared" si="57"/>
        <v>4.2892794010606215E-2</v>
      </c>
      <c r="T168" s="139">
        <f t="shared" si="58"/>
        <v>3.9149422896953313E-2</v>
      </c>
      <c r="U168" s="139">
        <f t="shared" si="59"/>
        <v>0.11869605906207757</v>
      </c>
      <c r="V168" s="139">
        <f t="shared" si="51"/>
        <v>1.5025475720079026E-2</v>
      </c>
      <c r="W168" s="139">
        <f t="shared" si="52"/>
        <v>5.173130914006447E-2</v>
      </c>
      <c r="X168" s="139">
        <f t="shared" si="53"/>
        <v>0.10970157013621712</v>
      </c>
      <c r="Y168" s="139">
        <f t="shared" si="54"/>
        <v>0.10273474056358532</v>
      </c>
      <c r="Z168" s="139">
        <f t="shared" si="55"/>
        <v>0.15301029427056254</v>
      </c>
      <c r="AA168" s="139">
        <f t="shared" si="56"/>
        <v>0.19985442445669127</v>
      </c>
    </row>
    <row r="169" spans="1:27" x14ac:dyDescent="0.3">
      <c r="A169" s="116">
        <v>37956</v>
      </c>
      <c r="B169" s="134">
        <f t="shared" si="50"/>
        <v>1925200</v>
      </c>
      <c r="C169" s="135">
        <v>46400</v>
      </c>
      <c r="D169" s="136">
        <v>117600</v>
      </c>
      <c r="E169" s="136">
        <v>155700</v>
      </c>
      <c r="F169" s="136">
        <v>82600</v>
      </c>
      <c r="G169" s="136">
        <v>74900</v>
      </c>
      <c r="H169" s="136">
        <v>232700</v>
      </c>
      <c r="I169" s="136">
        <v>29000</v>
      </c>
      <c r="J169" s="136">
        <v>100200</v>
      </c>
      <c r="K169" s="136">
        <v>211600</v>
      </c>
      <c r="L169" s="136">
        <v>198600</v>
      </c>
      <c r="M169" s="136">
        <v>294500</v>
      </c>
      <c r="N169" s="137">
        <v>381400</v>
      </c>
      <c r="O169" s="138"/>
      <c r="P169" s="139">
        <f t="shared" si="61"/>
        <v>2.410139206316227E-2</v>
      </c>
      <c r="Q169" s="139">
        <f t="shared" si="48"/>
        <v>6.1084562642842302E-2</v>
      </c>
      <c r="R169" s="139">
        <f t="shared" si="49"/>
        <v>8.0874714315395807E-2</v>
      </c>
      <c r="S169" s="139">
        <f t="shared" si="57"/>
        <v>4.290463328485352E-2</v>
      </c>
      <c r="T169" s="139">
        <f t="shared" si="58"/>
        <v>3.8905048826095988E-2</v>
      </c>
      <c r="U169" s="139">
        <f t="shared" si="59"/>
        <v>0.12087055890297112</v>
      </c>
      <c r="V169" s="139">
        <f t="shared" si="51"/>
        <v>1.5063370039476418E-2</v>
      </c>
      <c r="W169" s="139">
        <f t="shared" si="52"/>
        <v>5.2046540619156451E-2</v>
      </c>
      <c r="X169" s="139">
        <f t="shared" si="53"/>
        <v>0.10991065863286931</v>
      </c>
      <c r="Y169" s="139">
        <f t="shared" si="54"/>
        <v>0.1031581134427592</v>
      </c>
      <c r="Z169" s="139">
        <f t="shared" si="55"/>
        <v>0.15297111988364845</v>
      </c>
      <c r="AA169" s="139">
        <f t="shared" si="56"/>
        <v>0.19810928734676916</v>
      </c>
    </row>
    <row r="170" spans="1:27" x14ac:dyDescent="0.3">
      <c r="A170" s="116">
        <v>37987</v>
      </c>
      <c r="B170" s="134">
        <f t="shared" si="50"/>
        <v>1891400</v>
      </c>
      <c r="C170" s="135">
        <v>45600</v>
      </c>
      <c r="D170" s="136">
        <v>116800</v>
      </c>
      <c r="E170" s="136">
        <v>151500</v>
      </c>
      <c r="F170" s="136">
        <v>79400</v>
      </c>
      <c r="G170" s="136">
        <v>75100</v>
      </c>
      <c r="H170" s="136">
        <v>222100</v>
      </c>
      <c r="I170" s="136">
        <v>29100</v>
      </c>
      <c r="J170" s="136">
        <v>99500</v>
      </c>
      <c r="K170" s="136">
        <v>208900</v>
      </c>
      <c r="L170" s="136">
        <v>195100</v>
      </c>
      <c r="M170" s="136">
        <v>291000</v>
      </c>
      <c r="N170" s="137">
        <v>377300</v>
      </c>
      <c r="O170" s="138"/>
      <c r="P170" s="139">
        <f t="shared" si="61"/>
        <v>2.4109125515491169E-2</v>
      </c>
      <c r="Q170" s="139">
        <f t="shared" si="48"/>
        <v>6.1753198688801948E-2</v>
      </c>
      <c r="R170" s="139">
        <f t="shared" si="49"/>
        <v>8.0099397271862119E-2</v>
      </c>
      <c r="S170" s="139">
        <f t="shared" si="57"/>
        <v>4.1979486094956116E-2</v>
      </c>
      <c r="T170" s="139">
        <f t="shared" si="58"/>
        <v>3.9706037855556729E-2</v>
      </c>
      <c r="U170" s="139">
        <f t="shared" si="59"/>
        <v>0.11742624510944275</v>
      </c>
      <c r="V170" s="139">
        <f t="shared" si="51"/>
        <v>1.5385428782912129E-2</v>
      </c>
      <c r="W170" s="139">
        <f t="shared" si="52"/>
        <v>5.260653484191604E-2</v>
      </c>
      <c r="X170" s="139">
        <f t="shared" si="53"/>
        <v>0.11044728772337951</v>
      </c>
      <c r="Y170" s="139">
        <f t="shared" si="54"/>
        <v>0.10315110500158613</v>
      </c>
      <c r="Z170" s="139">
        <f t="shared" si="55"/>
        <v>0.15385428782912128</v>
      </c>
      <c r="AA170" s="139">
        <f t="shared" si="56"/>
        <v>0.19948186528497408</v>
      </c>
    </row>
    <row r="171" spans="1:27" x14ac:dyDescent="0.3">
      <c r="A171" s="116">
        <v>38018</v>
      </c>
      <c r="B171" s="134">
        <f t="shared" si="50"/>
        <v>1902700</v>
      </c>
      <c r="C171" s="135">
        <v>45500</v>
      </c>
      <c r="D171" s="136">
        <v>116600</v>
      </c>
      <c r="E171" s="136">
        <v>151400</v>
      </c>
      <c r="F171" s="136">
        <v>79700</v>
      </c>
      <c r="G171" s="136">
        <v>75100</v>
      </c>
      <c r="H171" s="136">
        <v>221200</v>
      </c>
      <c r="I171" s="136">
        <v>29400</v>
      </c>
      <c r="J171" s="136">
        <v>99600</v>
      </c>
      <c r="K171" s="136">
        <v>210400</v>
      </c>
      <c r="L171" s="136">
        <v>197600</v>
      </c>
      <c r="M171" s="136">
        <v>292100</v>
      </c>
      <c r="N171" s="137">
        <v>384100</v>
      </c>
      <c r="O171" s="138"/>
      <c r="P171" s="139">
        <f t="shared" si="61"/>
        <v>2.3913386240605454E-2</v>
      </c>
      <c r="Q171" s="139">
        <f t="shared" si="48"/>
        <v>6.1281337047353758E-2</v>
      </c>
      <c r="R171" s="139">
        <f t="shared" si="49"/>
        <v>7.9571135754454195E-2</v>
      </c>
      <c r="S171" s="139">
        <f t="shared" si="57"/>
        <v>4.1887843590686917E-2</v>
      </c>
      <c r="T171" s="139">
        <f t="shared" si="58"/>
        <v>3.9470226520208124E-2</v>
      </c>
      <c r="U171" s="139">
        <f t="shared" si="59"/>
        <v>0.11625584695432806</v>
      </c>
      <c r="V171" s="139">
        <f t="shared" si="51"/>
        <v>1.5451726493929679E-2</v>
      </c>
      <c r="W171" s="139">
        <f>J171/$B171</f>
        <v>5.2346665265149521E-2</v>
      </c>
      <c r="X171" s="139">
        <f t="shared" si="53"/>
        <v>0.11057970252798655</v>
      </c>
      <c r="Y171" s="139">
        <f t="shared" si="54"/>
        <v>0.10385242024491512</v>
      </c>
      <c r="Z171" s="139">
        <f t="shared" si="55"/>
        <v>0.15351868397540339</v>
      </c>
      <c r="AA171" s="139">
        <f>N171/$B171</f>
        <v>0.20187102538497925</v>
      </c>
    </row>
    <row r="172" spans="1:27" x14ac:dyDescent="0.3">
      <c r="A172" s="116">
        <v>38047</v>
      </c>
      <c r="B172" s="134">
        <f t="shared" si="50"/>
        <v>1919700</v>
      </c>
      <c r="C172" s="135">
        <v>46000</v>
      </c>
      <c r="D172" s="136">
        <v>120100</v>
      </c>
      <c r="E172" s="136">
        <v>151700</v>
      </c>
      <c r="F172" s="136">
        <v>80400</v>
      </c>
      <c r="G172" s="136">
        <v>75600</v>
      </c>
      <c r="H172" s="136">
        <v>223100</v>
      </c>
      <c r="I172" s="136">
        <v>29300</v>
      </c>
      <c r="J172" s="136">
        <v>100000</v>
      </c>
      <c r="K172" s="136">
        <v>211200</v>
      </c>
      <c r="L172" s="136">
        <v>201700</v>
      </c>
      <c r="M172" s="136">
        <v>294700</v>
      </c>
      <c r="N172" s="137">
        <v>385900</v>
      </c>
      <c r="O172" s="138"/>
      <c r="P172" s="139">
        <f t="shared" si="61"/>
        <v>2.3962077407928321E-2</v>
      </c>
      <c r="Q172" s="139">
        <f t="shared" si="48"/>
        <v>6.2561858623743291E-2</v>
      </c>
      <c r="R172" s="139">
        <f t="shared" si="49"/>
        <v>7.9022763973537538E-2</v>
      </c>
      <c r="S172" s="139">
        <f t="shared" si="57"/>
        <v>4.1881543991248632E-2</v>
      </c>
      <c r="T172" s="139">
        <f t="shared" si="58"/>
        <v>3.9381153305203941E-2</v>
      </c>
      <c r="U172" s="139">
        <f t="shared" si="59"/>
        <v>0.11621607542845236</v>
      </c>
      <c r="V172" s="139">
        <f t="shared" si="51"/>
        <v>1.5262801479397823E-2</v>
      </c>
      <c r="W172" s="139">
        <f t="shared" ref="W172:W176" si="62">J172/$B172</f>
        <v>5.2091472625931133E-2</v>
      </c>
      <c r="X172" s="139">
        <f t="shared" si="53"/>
        <v>0.11001719018596656</v>
      </c>
      <c r="Y172" s="139">
        <f t="shared" si="54"/>
        <v>0.10506850028650309</v>
      </c>
      <c r="Z172" s="139">
        <f t="shared" si="55"/>
        <v>0.15351356982861905</v>
      </c>
      <c r="AA172" s="139">
        <f t="shared" ref="AA172:AA176" si="63">N172/$B172</f>
        <v>0.20102099286346825</v>
      </c>
    </row>
    <row r="173" spans="1:27" x14ac:dyDescent="0.3">
      <c r="A173" s="116">
        <v>38078</v>
      </c>
      <c r="B173" s="134">
        <f t="shared" si="50"/>
        <v>1924700</v>
      </c>
      <c r="C173" s="135">
        <v>45900</v>
      </c>
      <c r="D173" s="136">
        <v>117900</v>
      </c>
      <c r="E173" s="136">
        <v>152600</v>
      </c>
      <c r="F173" s="136">
        <v>79900</v>
      </c>
      <c r="G173" s="136">
        <v>75900</v>
      </c>
      <c r="H173" s="136">
        <v>223800</v>
      </c>
      <c r="I173" s="136">
        <v>30300</v>
      </c>
      <c r="J173" s="136">
        <v>100300</v>
      </c>
      <c r="K173" s="136">
        <v>213100</v>
      </c>
      <c r="L173" s="136">
        <v>203500</v>
      </c>
      <c r="M173" s="136">
        <v>296100</v>
      </c>
      <c r="N173" s="137">
        <v>385400</v>
      </c>
      <c r="O173" s="138"/>
      <c r="P173" s="139">
        <f t="shared" si="61"/>
        <v>2.3847872395698032E-2</v>
      </c>
      <c r="Q173" s="139">
        <f t="shared" si="48"/>
        <v>6.1256299683067492E-2</v>
      </c>
      <c r="R173" s="139">
        <f t="shared" si="49"/>
        <v>7.9285083389619163E-2</v>
      </c>
      <c r="S173" s="139">
        <f t="shared" si="57"/>
        <v>4.1512963059178051E-2</v>
      </c>
      <c r="T173" s="139">
        <f t="shared" si="58"/>
        <v>3.943471709876864E-2</v>
      </c>
      <c r="U173" s="139">
        <f t="shared" si="59"/>
        <v>0.11627786148490674</v>
      </c>
      <c r="V173" s="139">
        <f t="shared" si="51"/>
        <v>1.5742713150101315E-2</v>
      </c>
      <c r="W173" s="139">
        <f t="shared" si="62"/>
        <v>5.2112017457266069E-2</v>
      </c>
      <c r="X173" s="139">
        <f t="shared" si="53"/>
        <v>0.11071855354081156</v>
      </c>
      <c r="Y173" s="139">
        <f t="shared" si="54"/>
        <v>0.10573076323582896</v>
      </c>
      <c r="Z173" s="139">
        <f t="shared" si="55"/>
        <v>0.15384215721930691</v>
      </c>
      <c r="AA173" s="139">
        <f t="shared" si="63"/>
        <v>0.20023899828544708</v>
      </c>
    </row>
    <row r="174" spans="1:27" x14ac:dyDescent="0.3">
      <c r="A174" s="116">
        <v>38108</v>
      </c>
      <c r="B174" s="134">
        <f t="shared" si="50"/>
        <v>1923000</v>
      </c>
      <c r="C174" s="135">
        <v>45300</v>
      </c>
      <c r="D174" s="136">
        <v>116400</v>
      </c>
      <c r="E174" s="136">
        <v>153200</v>
      </c>
      <c r="F174" s="136">
        <v>80500</v>
      </c>
      <c r="G174" s="136">
        <v>75900</v>
      </c>
      <c r="H174" s="136">
        <v>224300</v>
      </c>
      <c r="I174" s="136">
        <v>30000</v>
      </c>
      <c r="J174" s="136">
        <v>100200</v>
      </c>
      <c r="K174" s="136">
        <v>213300</v>
      </c>
      <c r="L174" s="136">
        <v>206100</v>
      </c>
      <c r="M174" s="136">
        <v>294000</v>
      </c>
      <c r="N174" s="137">
        <v>383800</v>
      </c>
      <c r="O174" s="138"/>
      <c r="P174" s="139">
        <f t="shared" si="61"/>
        <v>2.3556942277691107E-2</v>
      </c>
      <c r="Q174" s="139">
        <f t="shared" ref="Q174:Q176" si="64">D174/$B174</f>
        <v>6.0530421216848672E-2</v>
      </c>
      <c r="R174" s="139">
        <f t="shared" ref="R174:R176" si="65">E174/$B174</f>
        <v>7.9667186687467501E-2</v>
      </c>
      <c r="S174" s="139">
        <f t="shared" si="57"/>
        <v>4.1861674466978679E-2</v>
      </c>
      <c r="T174" s="139">
        <f t="shared" si="58"/>
        <v>3.9469578783151327E-2</v>
      </c>
      <c r="U174" s="139">
        <f t="shared" si="59"/>
        <v>0.11664066562662506</v>
      </c>
      <c r="V174" s="139">
        <f t="shared" si="51"/>
        <v>1.5600624024960999E-2</v>
      </c>
      <c r="W174" s="139">
        <f t="shared" si="62"/>
        <v>5.2106084243369738E-2</v>
      </c>
      <c r="X174" s="139">
        <f t="shared" si="53"/>
        <v>0.1109204368174727</v>
      </c>
      <c r="Y174" s="139">
        <f t="shared" si="54"/>
        <v>0.10717628705148206</v>
      </c>
      <c r="Z174" s="139">
        <f t="shared" si="55"/>
        <v>0.15288611544461778</v>
      </c>
      <c r="AA174" s="139">
        <f t="shared" si="63"/>
        <v>0.19958398335933436</v>
      </c>
    </row>
    <row r="175" spans="1:27" x14ac:dyDescent="0.3">
      <c r="A175" s="116">
        <v>38139</v>
      </c>
      <c r="B175" s="134">
        <f t="shared" si="50"/>
        <v>1924500</v>
      </c>
      <c r="C175" s="135">
        <v>45700</v>
      </c>
      <c r="D175" s="136">
        <v>116300</v>
      </c>
      <c r="E175" s="136">
        <v>154500</v>
      </c>
      <c r="F175" s="136">
        <v>80600</v>
      </c>
      <c r="G175" s="136">
        <v>75700</v>
      </c>
      <c r="H175" s="136">
        <v>225000</v>
      </c>
      <c r="I175" s="136">
        <v>30700</v>
      </c>
      <c r="J175" s="136">
        <v>100600</v>
      </c>
      <c r="K175" s="136">
        <v>213400</v>
      </c>
      <c r="L175" s="136">
        <v>208900</v>
      </c>
      <c r="M175" s="136">
        <v>291200</v>
      </c>
      <c r="N175" s="137">
        <v>381900</v>
      </c>
      <c r="O175" s="138"/>
      <c r="P175" s="139">
        <f t="shared" si="61"/>
        <v>2.3746427643543778E-2</v>
      </c>
      <c r="Q175" s="139">
        <f t="shared" si="64"/>
        <v>6.0431280852169394E-2</v>
      </c>
      <c r="R175" s="139">
        <f t="shared" si="65"/>
        <v>8.0280592361652373E-2</v>
      </c>
      <c r="S175" s="139">
        <f t="shared" si="57"/>
        <v>4.1881008054040013E-2</v>
      </c>
      <c r="T175" s="139">
        <f t="shared" si="58"/>
        <v>3.9334892179786959E-2</v>
      </c>
      <c r="U175" s="139">
        <f t="shared" si="59"/>
        <v>0.11691348402182385</v>
      </c>
      <c r="V175" s="139">
        <f t="shared" si="51"/>
        <v>1.5952195375422189E-2</v>
      </c>
      <c r="W175" s="139">
        <f t="shared" si="62"/>
        <v>5.2273317744868798E-2</v>
      </c>
      <c r="X175" s="139">
        <f t="shared" si="53"/>
        <v>0.11088594440114316</v>
      </c>
      <c r="Y175" s="139">
        <f t="shared" si="54"/>
        <v>0.10854767472070667</v>
      </c>
      <c r="Z175" s="139">
        <f t="shared" si="55"/>
        <v>0.15131202909846714</v>
      </c>
      <c r="AA175" s="139">
        <f t="shared" si="63"/>
        <v>0.19844115354637568</v>
      </c>
    </row>
    <row r="176" spans="1:27" x14ac:dyDescent="0.3">
      <c r="A176" s="116">
        <v>38169</v>
      </c>
      <c r="B176" s="134">
        <f t="shared" si="50"/>
        <v>1905900</v>
      </c>
      <c r="C176" s="135">
        <v>45300</v>
      </c>
      <c r="D176" s="136">
        <v>116700</v>
      </c>
      <c r="E176" s="136">
        <v>153700</v>
      </c>
      <c r="F176" s="136">
        <v>80000</v>
      </c>
      <c r="G176" s="136">
        <v>75300</v>
      </c>
      <c r="H176" s="136">
        <v>222500</v>
      </c>
      <c r="I176" s="136">
        <v>29600</v>
      </c>
      <c r="J176" s="136">
        <v>100800</v>
      </c>
      <c r="K176" s="136">
        <v>214100</v>
      </c>
      <c r="L176" s="136">
        <v>206700</v>
      </c>
      <c r="M176" s="136">
        <v>287500</v>
      </c>
      <c r="N176" s="137">
        <v>373700</v>
      </c>
      <c r="O176" s="138"/>
      <c r="P176" s="139">
        <f t="shared" si="61"/>
        <v>2.3768298441681095E-2</v>
      </c>
      <c r="Q176" s="139">
        <f t="shared" si="64"/>
        <v>6.1230914528569179E-2</v>
      </c>
      <c r="R176" s="139">
        <f t="shared" si="65"/>
        <v>8.0644315021774493E-2</v>
      </c>
      <c r="S176" s="139">
        <f t="shared" si="57"/>
        <v>4.1974919985308778E-2</v>
      </c>
      <c r="T176" s="139">
        <f t="shared" si="58"/>
        <v>3.9508893436171887E-2</v>
      </c>
      <c r="U176" s="139">
        <f t="shared" si="59"/>
        <v>0.11674274620914003</v>
      </c>
      <c r="V176" s="139">
        <f t="shared" si="51"/>
        <v>1.5530720394564247E-2</v>
      </c>
      <c r="W176" s="139">
        <f t="shared" si="62"/>
        <v>5.2888399181489062E-2</v>
      </c>
      <c r="X176" s="139">
        <f t="shared" si="53"/>
        <v>0.11233537961068261</v>
      </c>
      <c r="Y176" s="139">
        <f t="shared" si="54"/>
        <v>0.10845269951204156</v>
      </c>
      <c r="Z176" s="139">
        <f t="shared" si="55"/>
        <v>0.15084736869720342</v>
      </c>
      <c r="AA176" s="139">
        <f t="shared" si="63"/>
        <v>0.19607534498137363</v>
      </c>
    </row>
    <row r="177" spans="1:27" x14ac:dyDescent="0.3">
      <c r="A177" s="116">
        <v>38200</v>
      </c>
      <c r="B177" s="134">
        <f t="shared" si="50"/>
        <v>1908500</v>
      </c>
      <c r="C177" s="141">
        <v>45400</v>
      </c>
      <c r="D177" s="142">
        <v>114200</v>
      </c>
      <c r="E177" s="142">
        <v>154000</v>
      </c>
      <c r="F177" s="142">
        <v>80300</v>
      </c>
      <c r="G177" s="142">
        <v>75400</v>
      </c>
      <c r="H177" s="142">
        <v>222200</v>
      </c>
      <c r="I177" s="142">
        <v>31100</v>
      </c>
      <c r="J177" s="142">
        <v>100800</v>
      </c>
      <c r="K177" s="142">
        <v>215000</v>
      </c>
      <c r="L177" s="142">
        <v>207300</v>
      </c>
      <c r="M177" s="142">
        <v>291000</v>
      </c>
      <c r="N177" s="134">
        <v>371800</v>
      </c>
      <c r="O177" s="138"/>
      <c r="P177" s="139">
        <f t="shared" ref="P177:P181" si="66">C177/$B177</f>
        <v>2.3788315430966728E-2</v>
      </c>
      <c r="Q177" s="139">
        <f t="shared" ref="Q177:Q181" si="67">D177/$B177</f>
        <v>5.9837568771286348E-2</v>
      </c>
      <c r="R177" s="139">
        <f t="shared" ref="R177:R181" si="68">E177/$B177</f>
        <v>8.069164265129683E-2</v>
      </c>
      <c r="S177" s="139">
        <f t="shared" ref="S177:S181" si="69">F177/$B177</f>
        <v>4.2074927953890492E-2</v>
      </c>
      <c r="T177" s="139">
        <f t="shared" ref="T177:T181" si="70">G177/$B177</f>
        <v>3.9507466596803771E-2</v>
      </c>
      <c r="U177" s="139">
        <f t="shared" ref="U177:U181" si="71">H177/$B177</f>
        <v>0.11642651296829971</v>
      </c>
      <c r="V177" s="139">
        <f t="shared" ref="V177:V181" si="72">I177/$B177</f>
        <v>1.6295520041917737E-2</v>
      </c>
      <c r="W177" s="139">
        <f t="shared" ref="W177:W181" si="73">J177/$B177</f>
        <v>5.2816347917212472E-2</v>
      </c>
      <c r="X177" s="139">
        <f t="shared" ref="X177:X181" si="74">K177/$B177</f>
        <v>0.11265391668849882</v>
      </c>
      <c r="Y177" s="139">
        <f t="shared" ref="Y177:Y181" si="75">L177/$B177</f>
        <v>0.10861933455593398</v>
      </c>
      <c r="Z177" s="139">
        <f t="shared" ref="Z177:Z181" si="76">M177/$B177</f>
        <v>0.15247576630861934</v>
      </c>
      <c r="AA177" s="139">
        <f t="shared" ref="AA177:AA181" si="77">N177/$B177</f>
        <v>0.19481268011527378</v>
      </c>
    </row>
    <row r="178" spans="1:27" x14ac:dyDescent="0.3">
      <c r="A178" s="116">
        <v>38231</v>
      </c>
      <c r="B178" s="134">
        <f t="shared" si="50"/>
        <v>1913300</v>
      </c>
      <c r="C178" s="141">
        <v>44900</v>
      </c>
      <c r="D178" s="142">
        <v>114100</v>
      </c>
      <c r="E178" s="142">
        <v>154300</v>
      </c>
      <c r="F178" s="142">
        <v>80100</v>
      </c>
      <c r="G178" s="142">
        <v>75300</v>
      </c>
      <c r="H178" s="142">
        <v>220600</v>
      </c>
      <c r="I178" s="142">
        <v>29900</v>
      </c>
      <c r="J178" s="142">
        <v>100100</v>
      </c>
      <c r="K178" s="142">
        <v>214900</v>
      </c>
      <c r="L178" s="142">
        <v>205200</v>
      </c>
      <c r="M178" s="142">
        <v>290900</v>
      </c>
      <c r="N178" s="134">
        <v>383000</v>
      </c>
      <c r="O178" s="138"/>
      <c r="P178" s="139">
        <f t="shared" si="66"/>
        <v>2.3467307792818689E-2</v>
      </c>
      <c r="Q178" s="139">
        <f t="shared" si="67"/>
        <v>5.9635185281973556E-2</v>
      </c>
      <c r="R178" s="139">
        <f t="shared" si="68"/>
        <v>8.0646004285788955E-2</v>
      </c>
      <c r="S178" s="139">
        <f t="shared" si="69"/>
        <v>4.1864840850885904E-2</v>
      </c>
      <c r="T178" s="139">
        <f t="shared" si="70"/>
        <v>3.9356086342967646E-2</v>
      </c>
      <c r="U178" s="139">
        <f t="shared" si="71"/>
        <v>0.11529817592640987</v>
      </c>
      <c r="V178" s="139">
        <f t="shared" si="72"/>
        <v>1.5627449955574139E-2</v>
      </c>
      <c r="W178" s="139">
        <f t="shared" si="73"/>
        <v>5.2317984633878642E-2</v>
      </c>
      <c r="X178" s="139">
        <f t="shared" si="74"/>
        <v>0.11231902994825693</v>
      </c>
      <c r="Y178" s="139">
        <f t="shared" si="75"/>
        <v>0.10724925521350546</v>
      </c>
      <c r="Z178" s="139">
        <f t="shared" si="76"/>
        <v>0.15204097632362934</v>
      </c>
      <c r="AA178" s="139">
        <f t="shared" si="77"/>
        <v>0.20017770344431088</v>
      </c>
    </row>
    <row r="179" spans="1:27" x14ac:dyDescent="0.3">
      <c r="A179" s="116">
        <v>38261</v>
      </c>
      <c r="B179" s="134">
        <f t="shared" si="50"/>
        <v>1922000</v>
      </c>
      <c r="C179" s="141">
        <v>45300</v>
      </c>
      <c r="D179" s="142">
        <v>115700</v>
      </c>
      <c r="E179" s="142">
        <v>154200</v>
      </c>
      <c r="F179" s="142">
        <v>81100</v>
      </c>
      <c r="G179" s="142">
        <v>74300</v>
      </c>
      <c r="H179" s="142">
        <v>223300</v>
      </c>
      <c r="I179" s="142">
        <v>30900</v>
      </c>
      <c r="J179" s="142">
        <v>100100</v>
      </c>
      <c r="K179" s="142">
        <v>215000</v>
      </c>
      <c r="L179" s="142">
        <v>204000</v>
      </c>
      <c r="M179" s="142">
        <v>292000</v>
      </c>
      <c r="N179" s="134">
        <v>386100</v>
      </c>
      <c r="O179" s="138"/>
      <c r="P179" s="139">
        <f t="shared" si="66"/>
        <v>2.3569198751300729E-2</v>
      </c>
      <c r="Q179" s="139">
        <f t="shared" si="67"/>
        <v>6.0197710718002083E-2</v>
      </c>
      <c r="R179" s="139">
        <f t="shared" si="68"/>
        <v>8.0228928199791882E-2</v>
      </c>
      <c r="S179" s="139">
        <f t="shared" si="69"/>
        <v>4.2195629552549428E-2</v>
      </c>
      <c r="T179" s="139">
        <f t="shared" si="70"/>
        <v>3.8657648283038498E-2</v>
      </c>
      <c r="U179" s="139">
        <f t="shared" si="71"/>
        <v>0.11618106139438085</v>
      </c>
      <c r="V179" s="139">
        <f t="shared" si="72"/>
        <v>1.607700312174818E-2</v>
      </c>
      <c r="W179" s="139">
        <f t="shared" si="73"/>
        <v>5.2081165452653483E-2</v>
      </c>
      <c r="X179" s="139">
        <f t="shared" si="74"/>
        <v>0.11186264308012488</v>
      </c>
      <c r="Y179" s="139">
        <f t="shared" si="75"/>
        <v>0.10613943808532779</v>
      </c>
      <c r="Z179" s="139">
        <f t="shared" si="76"/>
        <v>0.15192507804370448</v>
      </c>
      <c r="AA179" s="139">
        <f t="shared" si="77"/>
        <v>0.20088449531737773</v>
      </c>
    </row>
    <row r="180" spans="1:27" x14ac:dyDescent="0.3">
      <c r="A180" s="116">
        <v>38292</v>
      </c>
      <c r="B180" s="134">
        <f t="shared" si="50"/>
        <v>1935800</v>
      </c>
      <c r="C180" s="141">
        <v>45200</v>
      </c>
      <c r="D180" s="142">
        <v>116600</v>
      </c>
      <c r="E180" s="142">
        <v>154000</v>
      </c>
      <c r="F180" s="142">
        <v>81000</v>
      </c>
      <c r="G180" s="142">
        <v>74400</v>
      </c>
      <c r="H180" s="142">
        <v>228200</v>
      </c>
      <c r="I180" s="142">
        <v>33000</v>
      </c>
      <c r="J180" s="142">
        <v>99900</v>
      </c>
      <c r="K180" s="142">
        <v>215600</v>
      </c>
      <c r="L180" s="142">
        <v>205900</v>
      </c>
      <c r="M180" s="142">
        <v>295100</v>
      </c>
      <c r="N180" s="134">
        <v>386900</v>
      </c>
      <c r="O180" s="138"/>
      <c r="P180" s="139">
        <f t="shared" si="66"/>
        <v>2.3349519578468852E-2</v>
      </c>
      <c r="Q180" s="139">
        <f t="shared" si="67"/>
        <v>6.0233495195784685E-2</v>
      </c>
      <c r="R180" s="139">
        <f t="shared" si="68"/>
        <v>7.9553672900092978E-2</v>
      </c>
      <c r="S180" s="139">
        <f t="shared" si="69"/>
        <v>4.1843165616282672E-2</v>
      </c>
      <c r="T180" s="139">
        <f t="shared" si="70"/>
        <v>3.8433722491992978E-2</v>
      </c>
      <c r="U180" s="139">
        <f t="shared" si="71"/>
        <v>0.11788407893377414</v>
      </c>
      <c r="V180" s="139">
        <f t="shared" si="72"/>
        <v>1.7047215621448498E-2</v>
      </c>
      <c r="W180" s="139">
        <f t="shared" si="73"/>
        <v>5.1606570926748634E-2</v>
      </c>
      <c r="X180" s="139">
        <f t="shared" si="74"/>
        <v>0.11137514206013018</v>
      </c>
      <c r="Y180" s="139">
        <f t="shared" si="75"/>
        <v>0.10636429383200743</v>
      </c>
      <c r="Z180" s="139">
        <f t="shared" si="76"/>
        <v>0.15244343423907428</v>
      </c>
      <c r="AA180" s="139">
        <f t="shared" si="77"/>
        <v>0.19986568860419465</v>
      </c>
    </row>
    <row r="181" spans="1:27" x14ac:dyDescent="0.3">
      <c r="A181" s="116">
        <v>38322</v>
      </c>
      <c r="B181" s="134">
        <f t="shared" si="50"/>
        <v>1939000</v>
      </c>
      <c r="C181" s="141">
        <v>45200</v>
      </c>
      <c r="D181" s="142">
        <v>115700</v>
      </c>
      <c r="E181" s="142">
        <v>154700</v>
      </c>
      <c r="F181" s="142">
        <v>81900</v>
      </c>
      <c r="G181" s="142">
        <v>74400</v>
      </c>
      <c r="H181" s="142">
        <v>232200</v>
      </c>
      <c r="I181" s="142">
        <v>31500</v>
      </c>
      <c r="J181" s="142">
        <v>100400</v>
      </c>
      <c r="K181" s="142">
        <v>216200</v>
      </c>
      <c r="L181" s="142">
        <v>206800</v>
      </c>
      <c r="M181" s="142">
        <v>294400</v>
      </c>
      <c r="N181" s="134">
        <v>385600</v>
      </c>
      <c r="O181" s="138"/>
      <c r="P181" s="139">
        <f t="shared" si="66"/>
        <v>2.3310985043837031E-2</v>
      </c>
      <c r="Q181" s="139">
        <f t="shared" si="67"/>
        <v>5.9669932955131511E-2</v>
      </c>
      <c r="R181" s="139">
        <f t="shared" si="68"/>
        <v>7.978339350180505E-2</v>
      </c>
      <c r="S181" s="139">
        <f t="shared" si="69"/>
        <v>4.2238267148014437E-2</v>
      </c>
      <c r="T181" s="139">
        <f t="shared" si="70"/>
        <v>3.8370293965961838E-2</v>
      </c>
      <c r="U181" s="139">
        <f t="shared" si="71"/>
        <v>0.11975244971634863</v>
      </c>
      <c r="V181" s="139">
        <f t="shared" si="72"/>
        <v>1.6245487364620937E-2</v>
      </c>
      <c r="W181" s="139">
        <f t="shared" si="73"/>
        <v>5.1779267663744195E-2</v>
      </c>
      <c r="X181" s="139">
        <f t="shared" si="74"/>
        <v>0.11150077359463641</v>
      </c>
      <c r="Y181" s="139">
        <f t="shared" si="75"/>
        <v>0.10665291387313049</v>
      </c>
      <c r="Z181" s="139">
        <f t="shared" si="76"/>
        <v>0.15183084063950489</v>
      </c>
      <c r="AA181" s="139">
        <f t="shared" si="77"/>
        <v>0.19886539453326457</v>
      </c>
    </row>
    <row r="182" spans="1:27" x14ac:dyDescent="0.3">
      <c r="A182" s="116">
        <v>38353</v>
      </c>
      <c r="B182" s="143">
        <f t="shared" si="50"/>
        <v>1904900</v>
      </c>
      <c r="C182" s="144">
        <v>44800</v>
      </c>
      <c r="D182" s="145">
        <v>112200</v>
      </c>
      <c r="E182" s="145">
        <v>152700</v>
      </c>
      <c r="F182" s="145">
        <v>80100</v>
      </c>
      <c r="G182" s="145">
        <v>73600</v>
      </c>
      <c r="H182" s="145">
        <v>222100</v>
      </c>
      <c r="I182" s="145">
        <v>31200</v>
      </c>
      <c r="J182" s="145">
        <v>98600</v>
      </c>
      <c r="K182" s="145">
        <v>214900</v>
      </c>
      <c r="L182" s="145">
        <v>202000</v>
      </c>
      <c r="M182" s="145">
        <v>296200</v>
      </c>
      <c r="N182" s="143">
        <v>376500</v>
      </c>
      <c r="O182" s="138"/>
      <c r="P182" s="139">
        <f>C182/$B182</f>
        <v>2.3518294923618038E-2</v>
      </c>
      <c r="Q182" s="139">
        <f t="shared" ref="Q182:AA197" si="78">D182/$B182</f>
        <v>5.8900729697096962E-2</v>
      </c>
      <c r="R182" s="139">
        <f t="shared" si="78"/>
        <v>8.0161688277599868E-2</v>
      </c>
      <c r="S182" s="139">
        <f t="shared" si="78"/>
        <v>4.2049451414772426E-2</v>
      </c>
      <c r="T182" s="139">
        <f t="shared" si="78"/>
        <v>3.8637198803086775E-2</v>
      </c>
      <c r="U182" s="139">
        <f t="shared" si="78"/>
        <v>0.11659404693159746</v>
      </c>
      <c r="V182" s="139">
        <f t="shared" si="78"/>
        <v>1.6378812536091133E-2</v>
      </c>
      <c r="W182" s="139">
        <f t="shared" si="78"/>
        <v>5.1761247309570053E-2</v>
      </c>
      <c r="X182" s="139">
        <f t="shared" si="78"/>
        <v>0.11281432096173027</v>
      </c>
      <c r="Y182" s="139">
        <f t="shared" si="78"/>
        <v>0.10604231193238491</v>
      </c>
      <c r="Z182" s="139">
        <f t="shared" si="78"/>
        <v>0.1554937267048139</v>
      </c>
      <c r="AA182" s="139">
        <f>N182/$B182</f>
        <v>0.19764817050763819</v>
      </c>
    </row>
    <row r="183" spans="1:27" x14ac:dyDescent="0.3">
      <c r="A183" s="116">
        <v>38384</v>
      </c>
      <c r="B183" s="137">
        <f t="shared" si="50"/>
        <v>1913900</v>
      </c>
      <c r="C183" s="135">
        <v>45000</v>
      </c>
      <c r="D183" s="136">
        <v>113900</v>
      </c>
      <c r="E183" s="136">
        <v>152400</v>
      </c>
      <c r="F183" s="136">
        <v>80400</v>
      </c>
      <c r="G183" s="136">
        <v>73800</v>
      </c>
      <c r="H183" s="136">
        <v>220900</v>
      </c>
      <c r="I183" s="136">
        <v>30300</v>
      </c>
      <c r="J183" s="136">
        <v>98900</v>
      </c>
      <c r="K183" s="136">
        <v>215300</v>
      </c>
      <c r="L183" s="136">
        <v>203300</v>
      </c>
      <c r="M183" s="136">
        <v>296400</v>
      </c>
      <c r="N183" s="137">
        <v>383300</v>
      </c>
      <c r="O183" s="138"/>
      <c r="P183" s="139">
        <f t="shared" ref="P183:AA218" si="79">C183/$B183</f>
        <v>2.35122002194472E-2</v>
      </c>
      <c r="Q183" s="139">
        <f t="shared" si="78"/>
        <v>5.9511991222111919E-2</v>
      </c>
      <c r="R183" s="139">
        <f t="shared" si="78"/>
        <v>7.9627984743194519E-2</v>
      </c>
      <c r="S183" s="139">
        <f t="shared" si="78"/>
        <v>4.2008464392079004E-2</v>
      </c>
      <c r="T183" s="139">
        <f t="shared" si="78"/>
        <v>3.8560008359893413E-2</v>
      </c>
      <c r="U183" s="139">
        <f t="shared" si="78"/>
        <v>0.11541877841057527</v>
      </c>
      <c r="V183" s="139">
        <f t="shared" si="78"/>
        <v>1.5831548147761117E-2</v>
      </c>
      <c r="W183" s="139">
        <f t="shared" si="78"/>
        <v>5.1674591148962848E-2</v>
      </c>
      <c r="X183" s="139">
        <f t="shared" si="78"/>
        <v>0.11249281571659961</v>
      </c>
      <c r="Y183" s="139">
        <f t="shared" si="78"/>
        <v>0.10622289565808037</v>
      </c>
      <c r="Z183" s="139">
        <f t="shared" si="78"/>
        <v>0.15486702544542558</v>
      </c>
      <c r="AA183" s="139">
        <f t="shared" si="78"/>
        <v>0.20027169653586918</v>
      </c>
    </row>
    <row r="184" spans="1:27" x14ac:dyDescent="0.3">
      <c r="A184" s="116">
        <v>38412</v>
      </c>
      <c r="B184" s="137">
        <f t="shared" si="50"/>
        <v>1930800</v>
      </c>
      <c r="C184" s="135">
        <v>45600</v>
      </c>
      <c r="D184" s="136">
        <v>116200</v>
      </c>
      <c r="E184" s="136">
        <v>153400</v>
      </c>
      <c r="F184" s="136">
        <v>81000</v>
      </c>
      <c r="G184" s="136">
        <v>74100</v>
      </c>
      <c r="H184" s="136">
        <v>223100</v>
      </c>
      <c r="I184" s="136">
        <v>30300</v>
      </c>
      <c r="J184" s="136">
        <v>99100</v>
      </c>
      <c r="K184" s="136">
        <v>216600</v>
      </c>
      <c r="L184" s="136">
        <v>208300</v>
      </c>
      <c r="M184" s="136">
        <v>300000</v>
      </c>
      <c r="N184" s="137">
        <v>383100</v>
      </c>
      <c r="O184" s="138"/>
      <c r="P184" s="139">
        <f t="shared" si="79"/>
        <v>2.3617153511497825E-2</v>
      </c>
      <c r="Q184" s="139">
        <f t="shared" si="78"/>
        <v>6.0182307851667706E-2</v>
      </c>
      <c r="R184" s="139">
        <f t="shared" si="78"/>
        <v>7.9448933084731721E-2</v>
      </c>
      <c r="S184" s="139">
        <f t="shared" si="78"/>
        <v>4.1951522684897449E-2</v>
      </c>
      <c r="T184" s="139">
        <f t="shared" si="78"/>
        <v>3.8377874456183965E-2</v>
      </c>
      <c r="U184" s="139">
        <f t="shared" si="78"/>
        <v>0.1155479593950694</v>
      </c>
      <c r="V184" s="139">
        <f t="shared" si="78"/>
        <v>1.5692977004350527E-2</v>
      </c>
      <c r="W184" s="139">
        <f t="shared" si="78"/>
        <v>5.1325875284856021E-2</v>
      </c>
      <c r="X184" s="139">
        <f t="shared" si="78"/>
        <v>0.11218147917961467</v>
      </c>
      <c r="Y184" s="139">
        <f t="shared" si="78"/>
        <v>0.10788274290449555</v>
      </c>
      <c r="Z184" s="139">
        <f t="shared" si="78"/>
        <v>0.15537600994406464</v>
      </c>
      <c r="AA184" s="139">
        <f t="shared" si="78"/>
        <v>0.19841516469857054</v>
      </c>
    </row>
    <row r="185" spans="1:27" x14ac:dyDescent="0.3">
      <c r="A185" s="116">
        <v>38443</v>
      </c>
      <c r="B185" s="137">
        <f t="shared" si="50"/>
        <v>1948500</v>
      </c>
      <c r="C185" s="135">
        <v>46100</v>
      </c>
      <c r="D185" s="136">
        <v>120700</v>
      </c>
      <c r="E185" s="136">
        <v>154000</v>
      </c>
      <c r="F185" s="136">
        <v>81400</v>
      </c>
      <c r="G185" s="136">
        <v>75000</v>
      </c>
      <c r="H185" s="136">
        <v>224900</v>
      </c>
      <c r="I185" s="136">
        <v>29500</v>
      </c>
      <c r="J185" s="136">
        <v>98800</v>
      </c>
      <c r="K185" s="136">
        <v>218200</v>
      </c>
      <c r="L185" s="136">
        <v>211000</v>
      </c>
      <c r="M185" s="136">
        <v>304700</v>
      </c>
      <c r="N185" s="137">
        <v>384200</v>
      </c>
      <c r="O185" s="138"/>
      <c r="P185" s="139">
        <f t="shared" si="79"/>
        <v>2.3659225044906338E-2</v>
      </c>
      <c r="Q185" s="139">
        <f t="shared" si="78"/>
        <v>6.1945085963561713E-2</v>
      </c>
      <c r="R185" s="139">
        <f t="shared" si="78"/>
        <v>7.9035155247626374E-2</v>
      </c>
      <c r="S185" s="139">
        <f t="shared" si="78"/>
        <v>4.1775724916602516E-2</v>
      </c>
      <c r="T185" s="139">
        <f t="shared" si="78"/>
        <v>3.8491147036181679E-2</v>
      </c>
      <c r="U185" s="139">
        <f t="shared" si="78"/>
        <v>0.11542211957916346</v>
      </c>
      <c r="V185" s="139">
        <f t="shared" si="78"/>
        <v>1.5139851167564793E-2</v>
      </c>
      <c r="W185" s="139">
        <f t="shared" si="78"/>
        <v>5.0705671028996667E-2</v>
      </c>
      <c r="X185" s="139">
        <f t="shared" si="78"/>
        <v>0.11198357711059789</v>
      </c>
      <c r="Y185" s="139">
        <f t="shared" si="78"/>
        <v>0.10828842699512445</v>
      </c>
      <c r="Z185" s="139">
        <f t="shared" si="78"/>
        <v>0.15637670002566076</v>
      </c>
      <c r="AA185" s="139">
        <f t="shared" si="78"/>
        <v>0.19717731588401335</v>
      </c>
    </row>
    <row r="186" spans="1:27" x14ac:dyDescent="0.3">
      <c r="A186" s="116">
        <v>38473</v>
      </c>
      <c r="B186" s="137">
        <f t="shared" si="50"/>
        <v>1951800</v>
      </c>
      <c r="C186" s="135">
        <v>46400</v>
      </c>
      <c r="D186" s="136">
        <v>121400</v>
      </c>
      <c r="E186" s="136">
        <v>155000</v>
      </c>
      <c r="F186" s="136">
        <v>81800</v>
      </c>
      <c r="G186" s="136">
        <v>75300</v>
      </c>
      <c r="H186" s="136">
        <v>225800</v>
      </c>
      <c r="I186" s="136">
        <v>29300</v>
      </c>
      <c r="J186" s="136">
        <v>98900</v>
      </c>
      <c r="K186" s="136">
        <v>219000</v>
      </c>
      <c r="L186" s="136">
        <v>215600</v>
      </c>
      <c r="M186" s="136">
        <v>301099.99999999994</v>
      </c>
      <c r="N186" s="137">
        <v>382200</v>
      </c>
      <c r="O186" s="138"/>
      <c r="P186" s="139">
        <f t="shared" si="79"/>
        <v>2.3772927554052671E-2</v>
      </c>
      <c r="Q186" s="139">
        <f t="shared" si="78"/>
        <v>6.2198995798749872E-2</v>
      </c>
      <c r="R186" s="139">
        <f t="shared" si="78"/>
        <v>7.9413874372374224E-2</v>
      </c>
      <c r="S186" s="139">
        <f t="shared" si="78"/>
        <v>4.1910031765549749E-2</v>
      </c>
      <c r="T186" s="139">
        <f t="shared" si="78"/>
        <v>3.8579772517675991E-2</v>
      </c>
      <c r="U186" s="139">
        <f t="shared" si="78"/>
        <v>0.11568808279536838</v>
      </c>
      <c r="V186" s="139">
        <f t="shared" si="78"/>
        <v>1.5011783994261707E-2</v>
      </c>
      <c r="W186" s="139">
        <f t="shared" si="78"/>
        <v>5.0671175325340712E-2</v>
      </c>
      <c r="X186" s="139">
        <f t="shared" si="78"/>
        <v>0.11220411927451583</v>
      </c>
      <c r="Y186" s="139">
        <f t="shared" si="78"/>
        <v>0.11046213751408956</v>
      </c>
      <c r="Z186" s="139">
        <f t="shared" si="78"/>
        <v>0.15426785531304435</v>
      </c>
      <c r="AA186" s="139">
        <f t="shared" si="78"/>
        <v>0.19581924377497695</v>
      </c>
    </row>
    <row r="187" spans="1:27" x14ac:dyDescent="0.3">
      <c r="A187" s="116">
        <v>38504</v>
      </c>
      <c r="B187" s="137">
        <f t="shared" si="50"/>
        <v>1953300</v>
      </c>
      <c r="C187" s="135">
        <v>46900</v>
      </c>
      <c r="D187" s="136">
        <v>121600</v>
      </c>
      <c r="E187" s="136">
        <v>155900</v>
      </c>
      <c r="F187" s="136">
        <v>82100</v>
      </c>
      <c r="G187" s="136">
        <v>75400</v>
      </c>
      <c r="H187" s="136">
        <v>226700</v>
      </c>
      <c r="I187" s="136">
        <v>29600</v>
      </c>
      <c r="J187" s="136">
        <v>99600</v>
      </c>
      <c r="K187" s="136">
        <v>220300</v>
      </c>
      <c r="L187" s="136">
        <v>218000</v>
      </c>
      <c r="M187" s="136">
        <v>297500</v>
      </c>
      <c r="N187" s="137">
        <v>379700</v>
      </c>
      <c r="O187" s="138"/>
      <c r="P187" s="139">
        <f t="shared" si="79"/>
        <v>2.401064864588133E-2</v>
      </c>
      <c r="Q187" s="139">
        <f t="shared" si="78"/>
        <v>6.2253622075462041E-2</v>
      </c>
      <c r="R187" s="139">
        <f t="shared" si="78"/>
        <v>7.9813648697076744E-2</v>
      </c>
      <c r="S187" s="139">
        <f t="shared" si="78"/>
        <v>4.2031433983515075E-2</v>
      </c>
      <c r="T187" s="139">
        <f t="shared" si="78"/>
        <v>3.8601341319817746E-2</v>
      </c>
      <c r="U187" s="139">
        <f t="shared" si="78"/>
        <v>0.11606000102390826</v>
      </c>
      <c r="V187" s="139">
        <f t="shared" si="78"/>
        <v>1.515384221573747E-2</v>
      </c>
      <c r="W187" s="139">
        <f t="shared" si="78"/>
        <v>5.0990631239440948E-2</v>
      </c>
      <c r="X187" s="139">
        <f t="shared" si="78"/>
        <v>0.11278349459888394</v>
      </c>
      <c r="Y187" s="139">
        <f t="shared" si="78"/>
        <v>0.11160600010239083</v>
      </c>
      <c r="Z187" s="139">
        <f t="shared" si="78"/>
        <v>0.15230635335073978</v>
      </c>
      <c r="AA187" s="139">
        <f t="shared" si="78"/>
        <v>0.19438898274714586</v>
      </c>
    </row>
    <row r="188" spans="1:27" x14ac:dyDescent="0.3">
      <c r="A188" s="116">
        <v>38534</v>
      </c>
      <c r="B188" s="137">
        <f t="shared" si="50"/>
        <v>1937600</v>
      </c>
      <c r="C188" s="135">
        <v>46700</v>
      </c>
      <c r="D188" s="136">
        <v>120900</v>
      </c>
      <c r="E188" s="136">
        <v>154900</v>
      </c>
      <c r="F188" s="136">
        <v>82300</v>
      </c>
      <c r="G188" s="136">
        <v>76300</v>
      </c>
      <c r="H188" s="136">
        <v>226500</v>
      </c>
      <c r="I188" s="136">
        <v>30000</v>
      </c>
      <c r="J188" s="136">
        <v>100500</v>
      </c>
      <c r="K188" s="136">
        <v>221200</v>
      </c>
      <c r="L188" s="136">
        <v>214300</v>
      </c>
      <c r="M188" s="136">
        <v>294200</v>
      </c>
      <c r="N188" s="137">
        <v>369800</v>
      </c>
      <c r="O188" s="138"/>
      <c r="P188" s="139">
        <f t="shared" si="79"/>
        <v>2.4101981833195705E-2</v>
      </c>
      <c r="Q188" s="139">
        <f t="shared" si="78"/>
        <v>6.2396779521056975E-2</v>
      </c>
      <c r="R188" s="139">
        <f t="shared" si="78"/>
        <v>7.9944260941370762E-2</v>
      </c>
      <c r="S188" s="139">
        <f t="shared" si="78"/>
        <v>4.2475227085053677E-2</v>
      </c>
      <c r="T188" s="139">
        <f t="shared" si="78"/>
        <v>3.9378612716763003E-2</v>
      </c>
      <c r="U188" s="139">
        <f t="shared" si="78"/>
        <v>0.11689719240297275</v>
      </c>
      <c r="V188" s="139">
        <f t="shared" si="78"/>
        <v>1.5483071841453344E-2</v>
      </c>
      <c r="W188" s="139">
        <f t="shared" si="78"/>
        <v>5.1868290668868701E-2</v>
      </c>
      <c r="X188" s="139">
        <f t="shared" si="78"/>
        <v>0.11416184971098266</v>
      </c>
      <c r="Y188" s="139">
        <f t="shared" si="78"/>
        <v>0.11060074318744839</v>
      </c>
      <c r="Z188" s="139">
        <f t="shared" si="78"/>
        <v>0.15183732452518581</v>
      </c>
      <c r="AA188" s="139">
        <f t="shared" si="78"/>
        <v>0.19085466556564823</v>
      </c>
    </row>
    <row r="189" spans="1:27" x14ac:dyDescent="0.3">
      <c r="A189" s="116">
        <v>38565</v>
      </c>
      <c r="B189" s="137">
        <f t="shared" si="50"/>
        <v>1941100</v>
      </c>
      <c r="C189" s="135">
        <v>46900</v>
      </c>
      <c r="D189" s="136">
        <v>121200</v>
      </c>
      <c r="E189" s="136">
        <v>155800</v>
      </c>
      <c r="F189" s="136">
        <v>82200</v>
      </c>
      <c r="G189" s="136">
        <v>76300</v>
      </c>
      <c r="H189" s="136">
        <v>226600</v>
      </c>
      <c r="I189" s="136">
        <v>30400</v>
      </c>
      <c r="J189" s="136">
        <v>100700</v>
      </c>
      <c r="K189" s="136">
        <v>221400</v>
      </c>
      <c r="L189" s="136">
        <v>214300</v>
      </c>
      <c r="M189" s="136">
        <v>295100</v>
      </c>
      <c r="N189" s="137">
        <v>370200</v>
      </c>
      <c r="O189" s="138"/>
      <c r="P189" s="139">
        <f>C189/$B189</f>
        <v>2.416155787955283E-2</v>
      </c>
      <c r="Q189" s="139">
        <f t="shared" si="78"/>
        <v>6.2438823347586422E-2</v>
      </c>
      <c r="R189" s="139">
        <f t="shared" si="78"/>
        <v>8.026376796661687E-2</v>
      </c>
      <c r="S189" s="139">
        <f t="shared" si="78"/>
        <v>4.2347122765442273E-2</v>
      </c>
      <c r="T189" s="139">
        <f t="shared" si="78"/>
        <v>3.9307609087630722E-2</v>
      </c>
      <c r="U189" s="139">
        <f t="shared" si="78"/>
        <v>0.11673793210035546</v>
      </c>
      <c r="V189" s="139">
        <f t="shared" si="78"/>
        <v>1.5661223017876463E-2</v>
      </c>
      <c r="W189" s="139">
        <f t="shared" si="78"/>
        <v>5.1877801246715781E-2</v>
      </c>
      <c r="X189" s="139">
        <f t="shared" si="78"/>
        <v>0.11405903868940291</v>
      </c>
      <c r="Y189" s="139">
        <f t="shared" si="78"/>
        <v>0.11040131883983309</v>
      </c>
      <c r="Z189" s="139">
        <f t="shared" si="78"/>
        <v>0.15202720107155737</v>
      </c>
      <c r="AA189" s="139">
        <f t="shared" si="78"/>
        <v>0.19071660398742982</v>
      </c>
    </row>
    <row r="190" spans="1:27" x14ac:dyDescent="0.3">
      <c r="A190" s="116">
        <v>38596</v>
      </c>
      <c r="B190" s="137">
        <f t="shared" si="50"/>
        <v>1823800</v>
      </c>
      <c r="C190" s="135">
        <v>46600</v>
      </c>
      <c r="D190" s="136">
        <v>114500</v>
      </c>
      <c r="E190" s="136">
        <v>147300</v>
      </c>
      <c r="F190" s="136">
        <v>77400</v>
      </c>
      <c r="G190" s="136">
        <v>71600</v>
      </c>
      <c r="H190" s="136">
        <v>204200</v>
      </c>
      <c r="I190" s="136">
        <v>28600</v>
      </c>
      <c r="J190" s="136">
        <v>95300</v>
      </c>
      <c r="K190" s="136">
        <v>204500</v>
      </c>
      <c r="L190" s="136">
        <v>180400</v>
      </c>
      <c r="M190" s="136">
        <v>275300</v>
      </c>
      <c r="N190" s="137">
        <v>378100</v>
      </c>
      <c r="O190" s="138"/>
      <c r="P190" s="139">
        <f t="shared" si="79"/>
        <v>2.555104726395438E-2</v>
      </c>
      <c r="Q190" s="139">
        <f t="shared" si="78"/>
        <v>6.2781006689329968E-2</v>
      </c>
      <c r="R190" s="139">
        <f t="shared" si="78"/>
        <v>8.0765434806448072E-2</v>
      </c>
      <c r="S190" s="139">
        <f t="shared" si="78"/>
        <v>4.2438863910516503E-2</v>
      </c>
      <c r="T190" s="139">
        <f t="shared" si="78"/>
        <v>3.9258690645904155E-2</v>
      </c>
      <c r="U190" s="139">
        <f t="shared" si="78"/>
        <v>0.11196403114376577</v>
      </c>
      <c r="V190" s="139">
        <f t="shared" si="78"/>
        <v>1.5681544028950542E-2</v>
      </c>
      <c r="W190" s="139">
        <f t="shared" si="78"/>
        <v>5.225353657199254E-2</v>
      </c>
      <c r="X190" s="139">
        <f t="shared" si="78"/>
        <v>0.11212852286434916</v>
      </c>
      <c r="Y190" s="139">
        <f t="shared" si="78"/>
        <v>9.8914354644149577E-2</v>
      </c>
      <c r="Z190" s="139">
        <f t="shared" si="78"/>
        <v>0.15094856892203093</v>
      </c>
      <c r="AA190" s="139">
        <f t="shared" si="78"/>
        <v>0.20731439850860839</v>
      </c>
    </row>
    <row r="191" spans="1:27" x14ac:dyDescent="0.3">
      <c r="A191" s="116">
        <v>38626</v>
      </c>
      <c r="B191" s="137">
        <f t="shared" si="50"/>
        <v>1776000</v>
      </c>
      <c r="C191" s="135">
        <v>46200</v>
      </c>
      <c r="D191" s="136">
        <v>118500</v>
      </c>
      <c r="E191" s="136">
        <v>147700</v>
      </c>
      <c r="F191" s="136">
        <v>75800</v>
      </c>
      <c r="G191" s="136">
        <v>71000</v>
      </c>
      <c r="H191" s="136">
        <v>201700</v>
      </c>
      <c r="I191" s="136">
        <v>26400</v>
      </c>
      <c r="J191" s="136">
        <v>96200</v>
      </c>
      <c r="K191" s="136">
        <v>196400</v>
      </c>
      <c r="L191" s="136">
        <v>167300</v>
      </c>
      <c r="M191" s="136">
        <v>268600</v>
      </c>
      <c r="N191" s="137">
        <v>360200</v>
      </c>
      <c r="O191" s="138"/>
      <c r="P191" s="139">
        <f t="shared" si="79"/>
        <v>2.6013513513513515E-2</v>
      </c>
      <c r="Q191" s="139">
        <f t="shared" si="78"/>
        <v>6.6722972972972971E-2</v>
      </c>
      <c r="R191" s="139">
        <f t="shared" si="78"/>
        <v>8.3164414414414412E-2</v>
      </c>
      <c r="S191" s="139">
        <f t="shared" si="78"/>
        <v>4.2680180180180181E-2</v>
      </c>
      <c r="T191" s="139">
        <f t="shared" si="78"/>
        <v>3.9977477477477479E-2</v>
      </c>
      <c r="U191" s="139">
        <f t="shared" si="78"/>
        <v>0.11356981981981983</v>
      </c>
      <c r="V191" s="139">
        <f t="shared" si="78"/>
        <v>1.4864864864864866E-2</v>
      </c>
      <c r="W191" s="139">
        <f t="shared" si="78"/>
        <v>5.4166666666666669E-2</v>
      </c>
      <c r="X191" s="139">
        <f t="shared" si="78"/>
        <v>0.11058558558558558</v>
      </c>
      <c r="Y191" s="139">
        <f t="shared" si="78"/>
        <v>9.4200450450450446E-2</v>
      </c>
      <c r="Z191" s="139">
        <f t="shared" si="78"/>
        <v>0.15123873873873875</v>
      </c>
      <c r="AA191" s="139">
        <f t="shared" si="78"/>
        <v>0.20281531531531533</v>
      </c>
    </row>
    <row r="192" spans="1:27" x14ac:dyDescent="0.3">
      <c r="A192" s="116">
        <v>38657</v>
      </c>
      <c r="B192" s="137">
        <f t="shared" si="50"/>
        <v>1801900</v>
      </c>
      <c r="C192" s="135">
        <v>45900</v>
      </c>
      <c r="D192" s="136">
        <v>121800</v>
      </c>
      <c r="E192" s="136">
        <v>148200</v>
      </c>
      <c r="F192" s="136">
        <v>77000</v>
      </c>
      <c r="G192" s="136">
        <v>71400</v>
      </c>
      <c r="H192" s="136">
        <v>213400</v>
      </c>
      <c r="I192" s="136">
        <v>26900</v>
      </c>
      <c r="J192" s="136">
        <v>96800</v>
      </c>
      <c r="K192" s="136">
        <v>195200</v>
      </c>
      <c r="L192" s="136">
        <v>169800</v>
      </c>
      <c r="M192" s="136">
        <v>274700</v>
      </c>
      <c r="N192" s="137">
        <v>360800</v>
      </c>
      <c r="O192" s="138"/>
      <c r="P192" s="139">
        <f t="shared" si="79"/>
        <v>2.5473111715411511E-2</v>
      </c>
      <c r="Q192" s="139">
        <f t="shared" si="78"/>
        <v>6.7595316055274982E-2</v>
      </c>
      <c r="R192" s="139">
        <f t="shared" si="78"/>
        <v>8.2246517564792718E-2</v>
      </c>
      <c r="S192" s="139">
        <f t="shared" si="78"/>
        <v>4.2732671069426714E-2</v>
      </c>
      <c r="T192" s="139">
        <f t="shared" si="78"/>
        <v>3.9624840446195679E-2</v>
      </c>
      <c r="U192" s="139">
        <f t="shared" si="78"/>
        <v>0.11843054553526833</v>
      </c>
      <c r="V192" s="139">
        <f t="shared" si="78"/>
        <v>1.492868638659193E-2</v>
      </c>
      <c r="W192" s="139">
        <f t="shared" si="78"/>
        <v>5.3721072201565016E-2</v>
      </c>
      <c r="X192" s="139">
        <f t="shared" si="78"/>
        <v>0.10833009600976747</v>
      </c>
      <c r="Y192" s="139">
        <f t="shared" si="78"/>
        <v>9.4233864254398142E-2</v>
      </c>
      <c r="Z192" s="139">
        <f t="shared" si="78"/>
        <v>0.15245019146456518</v>
      </c>
      <c r="AA192" s="139">
        <f t="shared" si="78"/>
        <v>0.20023308729674233</v>
      </c>
    </row>
    <row r="193" spans="1:27" x14ac:dyDescent="0.3">
      <c r="A193" s="116">
        <v>38687</v>
      </c>
      <c r="B193" s="137">
        <f t="shared" si="50"/>
        <v>1817600</v>
      </c>
      <c r="C193" s="135">
        <v>46000</v>
      </c>
      <c r="D193" s="136">
        <v>122800</v>
      </c>
      <c r="E193" s="136">
        <v>149600</v>
      </c>
      <c r="F193" s="136">
        <v>78500</v>
      </c>
      <c r="G193" s="136">
        <v>71800</v>
      </c>
      <c r="H193" s="136">
        <v>219600</v>
      </c>
      <c r="I193" s="136">
        <v>27000</v>
      </c>
      <c r="J193" s="136">
        <v>97000</v>
      </c>
      <c r="K193" s="136">
        <v>196800</v>
      </c>
      <c r="L193" s="136">
        <v>171900</v>
      </c>
      <c r="M193" s="136">
        <v>277700</v>
      </c>
      <c r="N193" s="137">
        <v>358900</v>
      </c>
      <c r="O193" s="138"/>
      <c r="P193" s="139">
        <f t="shared" si="79"/>
        <v>2.5308098591549297E-2</v>
      </c>
      <c r="Q193" s="139">
        <f t="shared" si="78"/>
        <v>6.7561619718309859E-2</v>
      </c>
      <c r="R193" s="139">
        <f t="shared" si="78"/>
        <v>8.2306338028169015E-2</v>
      </c>
      <c r="S193" s="139">
        <f t="shared" si="78"/>
        <v>4.3188820422535211E-2</v>
      </c>
      <c r="T193" s="139">
        <f t="shared" si="78"/>
        <v>3.9502640845070422E-2</v>
      </c>
      <c r="U193" s="139">
        <f t="shared" si="78"/>
        <v>0.12081866197183098</v>
      </c>
      <c r="V193" s="139">
        <f t="shared" si="78"/>
        <v>1.485475352112676E-2</v>
      </c>
      <c r="W193" s="139">
        <f t="shared" si="78"/>
        <v>5.3367077464788734E-2</v>
      </c>
      <c r="X193" s="139">
        <f t="shared" si="78"/>
        <v>0.10827464788732394</v>
      </c>
      <c r="Y193" s="139">
        <f t="shared" si="78"/>
        <v>9.4575264084507046E-2</v>
      </c>
      <c r="Z193" s="139">
        <f t="shared" si="78"/>
        <v>0.15278389084507044</v>
      </c>
      <c r="AA193" s="139">
        <f t="shared" si="78"/>
        <v>0.19745818661971831</v>
      </c>
    </row>
    <row r="194" spans="1:27" x14ac:dyDescent="0.3">
      <c r="A194" s="116">
        <v>38718</v>
      </c>
      <c r="B194" s="137">
        <f t="shared" si="50"/>
        <v>1789800</v>
      </c>
      <c r="C194" s="135">
        <v>47200</v>
      </c>
      <c r="D194" s="136">
        <v>125700</v>
      </c>
      <c r="E194" s="136">
        <v>148300</v>
      </c>
      <c r="F194" s="136">
        <v>76800</v>
      </c>
      <c r="G194" s="136">
        <v>70500</v>
      </c>
      <c r="H194" s="136">
        <v>213800</v>
      </c>
      <c r="I194" s="136">
        <v>27200</v>
      </c>
      <c r="J194" s="136">
        <v>95200</v>
      </c>
      <c r="K194" s="136">
        <v>197000</v>
      </c>
      <c r="L194" s="136">
        <v>169700</v>
      </c>
      <c r="M194" s="136">
        <v>275400</v>
      </c>
      <c r="N194" s="137">
        <v>343000</v>
      </c>
      <c r="O194" s="138"/>
      <c r="P194" s="139">
        <f t="shared" si="79"/>
        <v>2.6371661638171864E-2</v>
      </c>
      <c r="Q194" s="139">
        <f t="shared" si="78"/>
        <v>7.0231310760978882E-2</v>
      </c>
      <c r="R194" s="139">
        <f t="shared" si="78"/>
        <v>8.2858419935188291E-2</v>
      </c>
      <c r="S194" s="139">
        <f t="shared" si="78"/>
        <v>4.2909822326516932E-2</v>
      </c>
      <c r="T194" s="139">
        <f t="shared" si="78"/>
        <v>3.938987596379484E-2</v>
      </c>
      <c r="U194" s="139">
        <f t="shared" si="78"/>
        <v>0.11945468767460052</v>
      </c>
      <c r="V194" s="139">
        <f t="shared" si="78"/>
        <v>1.5197228740641413E-2</v>
      </c>
      <c r="W194" s="139">
        <f t="shared" si="78"/>
        <v>5.3190300592244943E-2</v>
      </c>
      <c r="X194" s="139">
        <f t="shared" si="78"/>
        <v>0.11006816404067493</v>
      </c>
      <c r="Y194" s="139">
        <f t="shared" si="78"/>
        <v>9.4815063135545871E-2</v>
      </c>
      <c r="Z194" s="139">
        <f t="shared" si="78"/>
        <v>0.15387194099899429</v>
      </c>
      <c r="AA194" s="139">
        <f t="shared" si="78"/>
        <v>0.19164152419264721</v>
      </c>
    </row>
    <row r="195" spans="1:27" x14ac:dyDescent="0.3">
      <c r="A195" s="116">
        <v>38749</v>
      </c>
      <c r="B195" s="137">
        <f t="shared" ref="B195:B258" si="80">SUM(C195:N195)</f>
        <v>1813100</v>
      </c>
      <c r="C195" s="135">
        <v>47700</v>
      </c>
      <c r="D195" s="136">
        <v>127300</v>
      </c>
      <c r="E195" s="136">
        <v>148600</v>
      </c>
      <c r="F195" s="136">
        <v>77100</v>
      </c>
      <c r="G195" s="136">
        <v>71100</v>
      </c>
      <c r="H195" s="136">
        <v>214700</v>
      </c>
      <c r="I195" s="136">
        <v>27300</v>
      </c>
      <c r="J195" s="136">
        <v>95100</v>
      </c>
      <c r="K195" s="136">
        <v>197700</v>
      </c>
      <c r="L195" s="136">
        <v>176600</v>
      </c>
      <c r="M195" s="136">
        <v>280400</v>
      </c>
      <c r="N195" s="137">
        <v>349500</v>
      </c>
      <c r="O195" s="138"/>
      <c r="P195" s="139">
        <f t="shared" si="79"/>
        <v>2.6308532347912417E-2</v>
      </c>
      <c r="Q195" s="139">
        <f t="shared" si="78"/>
        <v>7.0211240416965415E-2</v>
      </c>
      <c r="R195" s="139">
        <f t="shared" si="78"/>
        <v>8.1959075616347687E-2</v>
      </c>
      <c r="S195" s="139">
        <f t="shared" si="78"/>
        <v>4.252385417241189E-2</v>
      </c>
      <c r="T195" s="139">
        <f t="shared" si="78"/>
        <v>3.9214604820473224E-2</v>
      </c>
      <c r="U195" s="139">
        <f t="shared" si="78"/>
        <v>0.11841597264353869</v>
      </c>
      <c r="V195" s="139">
        <f t="shared" si="78"/>
        <v>1.5057084551320942E-2</v>
      </c>
      <c r="W195" s="139">
        <f t="shared" si="78"/>
        <v>5.2451602228227895E-2</v>
      </c>
      <c r="X195" s="139">
        <f t="shared" si="78"/>
        <v>0.10903976614637913</v>
      </c>
      <c r="Y195" s="139">
        <f t="shared" si="78"/>
        <v>9.7402239258728152E-2</v>
      </c>
      <c r="Z195" s="139">
        <f t="shared" si="78"/>
        <v>0.15465225304726712</v>
      </c>
      <c r="AA195" s="139">
        <f t="shared" si="78"/>
        <v>0.19276377475042744</v>
      </c>
    </row>
    <row r="196" spans="1:27" x14ac:dyDescent="0.3">
      <c r="A196" s="116">
        <v>38777</v>
      </c>
      <c r="B196" s="137">
        <f t="shared" si="80"/>
        <v>1839800</v>
      </c>
      <c r="C196" s="135">
        <v>48100</v>
      </c>
      <c r="D196" s="136">
        <v>130800.00000000001</v>
      </c>
      <c r="E196" s="136">
        <v>149800</v>
      </c>
      <c r="F196" s="136">
        <v>78600</v>
      </c>
      <c r="G196" s="136">
        <v>71800</v>
      </c>
      <c r="H196" s="136">
        <v>219200</v>
      </c>
      <c r="I196" s="136">
        <v>29200</v>
      </c>
      <c r="J196" s="136">
        <v>95300</v>
      </c>
      <c r="K196" s="136">
        <v>199200</v>
      </c>
      <c r="L196" s="136">
        <v>181800</v>
      </c>
      <c r="M196" s="136">
        <v>284900</v>
      </c>
      <c r="N196" s="137">
        <v>351100</v>
      </c>
      <c r="O196" s="138"/>
      <c r="P196" s="139">
        <f t="shared" si="79"/>
        <v>2.6144146102837267E-2</v>
      </c>
      <c r="Q196" s="139">
        <f t="shared" si="78"/>
        <v>7.1094684204804873E-2</v>
      </c>
      <c r="R196" s="139">
        <f t="shared" si="78"/>
        <v>8.1421893684096094E-2</v>
      </c>
      <c r="S196" s="139">
        <f t="shared" si="78"/>
        <v>4.2722035003804761E-2</v>
      </c>
      <c r="T196" s="139">
        <f t="shared" si="78"/>
        <v>3.9025981084900532E-2</v>
      </c>
      <c r="U196" s="139">
        <f t="shared" si="78"/>
        <v>0.11914338515055985</v>
      </c>
      <c r="V196" s="139">
        <f t="shared" si="78"/>
        <v>1.5871290357647571E-2</v>
      </c>
      <c r="W196" s="139">
        <f t="shared" si="78"/>
        <v>5.1799108598760732E-2</v>
      </c>
      <c r="X196" s="139">
        <f t="shared" si="78"/>
        <v>0.10827263833025329</v>
      </c>
      <c r="Y196" s="139">
        <f t="shared" si="78"/>
        <v>9.8815088596586581E-2</v>
      </c>
      <c r="Z196" s="139">
        <f t="shared" si="78"/>
        <v>0.15485378845526687</v>
      </c>
      <c r="AA196" s="139">
        <f t="shared" si="78"/>
        <v>0.19083596043048157</v>
      </c>
    </row>
    <row r="197" spans="1:27" x14ac:dyDescent="0.3">
      <c r="A197" s="116">
        <v>38808</v>
      </c>
      <c r="B197" s="137">
        <f t="shared" si="80"/>
        <v>1841600</v>
      </c>
      <c r="C197" s="135">
        <v>48000</v>
      </c>
      <c r="D197" s="136">
        <v>132400</v>
      </c>
      <c r="E197" s="136">
        <v>150100</v>
      </c>
      <c r="F197" s="136">
        <v>78700</v>
      </c>
      <c r="G197" s="136">
        <v>72100</v>
      </c>
      <c r="H197" s="136">
        <v>218100</v>
      </c>
      <c r="I197" s="136">
        <v>28200</v>
      </c>
      <c r="J197" s="136">
        <v>94700</v>
      </c>
      <c r="K197" s="136">
        <v>201500</v>
      </c>
      <c r="L197" s="136">
        <v>181600</v>
      </c>
      <c r="M197" s="136">
        <v>286900</v>
      </c>
      <c r="N197" s="137">
        <v>349300</v>
      </c>
      <c r="O197" s="138"/>
      <c r="P197" s="139">
        <f t="shared" si="79"/>
        <v>2.6064291920069503E-2</v>
      </c>
      <c r="Q197" s="139">
        <f t="shared" si="78"/>
        <v>7.1894005212858381E-2</v>
      </c>
      <c r="R197" s="139">
        <f t="shared" si="78"/>
        <v>8.150521285838401E-2</v>
      </c>
      <c r="S197" s="139">
        <f t="shared" si="78"/>
        <v>4.2734578627280626E-2</v>
      </c>
      <c r="T197" s="139">
        <f t="shared" si="78"/>
        <v>3.9150738488271067E-2</v>
      </c>
      <c r="U197" s="139">
        <f t="shared" si="78"/>
        <v>0.11842962641181581</v>
      </c>
      <c r="V197" s="139">
        <f t="shared" si="78"/>
        <v>1.5312771503040834E-2</v>
      </c>
      <c r="W197" s="139">
        <f t="shared" si="78"/>
        <v>5.1422675933970458E-2</v>
      </c>
      <c r="X197" s="139">
        <f t="shared" si="78"/>
        <v>0.10941572545612512</v>
      </c>
      <c r="Y197" s="139">
        <f t="shared" si="78"/>
        <v>9.8609904430929624E-2</v>
      </c>
      <c r="Z197" s="139">
        <f t="shared" si="78"/>
        <v>0.1557884448305821</v>
      </c>
      <c r="AA197" s="139">
        <f t="shared" si="78"/>
        <v>0.18967202432667246</v>
      </c>
    </row>
    <row r="198" spans="1:27" x14ac:dyDescent="0.3">
      <c r="A198" s="116">
        <v>38838</v>
      </c>
      <c r="B198" s="137">
        <f t="shared" si="80"/>
        <v>1854400</v>
      </c>
      <c r="C198" s="135">
        <v>48400</v>
      </c>
      <c r="D198" s="136">
        <v>133300</v>
      </c>
      <c r="E198" s="136">
        <v>151000</v>
      </c>
      <c r="F198" s="136">
        <v>79400</v>
      </c>
      <c r="G198" s="136">
        <v>72700</v>
      </c>
      <c r="H198" s="136">
        <v>219300</v>
      </c>
      <c r="I198" s="136">
        <v>28300</v>
      </c>
      <c r="J198" s="136">
        <v>95000</v>
      </c>
      <c r="K198" s="136">
        <v>203300</v>
      </c>
      <c r="L198" s="136">
        <v>184800</v>
      </c>
      <c r="M198" s="136">
        <v>289000</v>
      </c>
      <c r="N198" s="137">
        <v>349900</v>
      </c>
      <c r="O198" s="138"/>
      <c r="P198" s="139">
        <f t="shared" si="79"/>
        <v>2.6100086281276962E-2</v>
      </c>
      <c r="Q198" s="139">
        <f t="shared" si="79"/>
        <v>7.188308886971527E-2</v>
      </c>
      <c r="R198" s="139">
        <f t="shared" si="79"/>
        <v>8.1427955133735977E-2</v>
      </c>
      <c r="S198" s="139">
        <f t="shared" si="79"/>
        <v>4.2817083692838653E-2</v>
      </c>
      <c r="T198" s="139">
        <f t="shared" si="79"/>
        <v>3.9204055220017256E-2</v>
      </c>
      <c r="U198" s="139">
        <f t="shared" si="79"/>
        <v>0.11825927523727352</v>
      </c>
      <c r="V198" s="139">
        <f t="shared" si="79"/>
        <v>1.5261000862812769E-2</v>
      </c>
      <c r="W198" s="139">
        <f t="shared" si="79"/>
        <v>5.1229508196721313E-2</v>
      </c>
      <c r="X198" s="139">
        <f t="shared" si="79"/>
        <v>0.1096311475409836</v>
      </c>
      <c r="Y198" s="139">
        <f t="shared" si="79"/>
        <v>9.9654874892148401E-2</v>
      </c>
      <c r="Z198" s="139">
        <f t="shared" si="79"/>
        <v>0.1558455565142364</v>
      </c>
      <c r="AA198" s="139">
        <f t="shared" si="79"/>
        <v>0.18868636755823986</v>
      </c>
    </row>
    <row r="199" spans="1:27" x14ac:dyDescent="0.3">
      <c r="A199" s="116">
        <v>38869</v>
      </c>
      <c r="B199" s="137">
        <f t="shared" si="80"/>
        <v>1859500</v>
      </c>
      <c r="C199" s="135">
        <v>49400</v>
      </c>
      <c r="D199" s="136">
        <v>134900</v>
      </c>
      <c r="E199" s="136">
        <v>152700</v>
      </c>
      <c r="F199" s="136">
        <v>80500</v>
      </c>
      <c r="G199" s="136">
        <v>73500</v>
      </c>
      <c r="H199" s="136">
        <v>220400</v>
      </c>
      <c r="I199" s="136">
        <v>27600</v>
      </c>
      <c r="J199" s="136">
        <v>95200</v>
      </c>
      <c r="K199" s="136">
        <v>205100</v>
      </c>
      <c r="L199" s="136">
        <v>189500</v>
      </c>
      <c r="M199" s="136">
        <v>289100</v>
      </c>
      <c r="N199" s="137">
        <v>341600</v>
      </c>
      <c r="O199" s="138"/>
      <c r="P199" s="139">
        <f t="shared" si="79"/>
        <v>2.6566281258402796E-2</v>
      </c>
      <c r="Q199" s="139">
        <f t="shared" si="79"/>
        <v>7.2546383436407638E-2</v>
      </c>
      <c r="R199" s="139">
        <f t="shared" si="79"/>
        <v>8.2118849152998122E-2</v>
      </c>
      <c r="S199" s="139">
        <f t="shared" si="79"/>
        <v>4.3291207313794031E-2</v>
      </c>
      <c r="T199" s="139">
        <f t="shared" si="79"/>
        <v>3.9526754503898899E-2</v>
      </c>
      <c r="U199" s="139">
        <f t="shared" si="79"/>
        <v>0.11852648561441248</v>
      </c>
      <c r="V199" s="139">
        <f t="shared" si="79"/>
        <v>1.4842699650443667E-2</v>
      </c>
      <c r="W199" s="139">
        <f t="shared" si="79"/>
        <v>5.1196558214573813E-2</v>
      </c>
      <c r="X199" s="139">
        <f t="shared" si="79"/>
        <v>0.1102984673299274</v>
      </c>
      <c r="Y199" s="139">
        <f t="shared" si="79"/>
        <v>0.10190911535358968</v>
      </c>
      <c r="Z199" s="139">
        <f t="shared" si="79"/>
        <v>0.15547190104866901</v>
      </c>
      <c r="AA199" s="139">
        <f t="shared" si="79"/>
        <v>0.1837052971228825</v>
      </c>
    </row>
    <row r="200" spans="1:27" x14ac:dyDescent="0.3">
      <c r="A200" s="116">
        <v>38899</v>
      </c>
      <c r="B200" s="137">
        <f t="shared" si="80"/>
        <v>1835100</v>
      </c>
      <c r="C200" s="135">
        <v>49900</v>
      </c>
      <c r="D200" s="136">
        <v>127300</v>
      </c>
      <c r="E200" s="136">
        <v>151600</v>
      </c>
      <c r="F200" s="136">
        <v>80700</v>
      </c>
      <c r="G200" s="136">
        <v>73200</v>
      </c>
      <c r="H200" s="136">
        <v>219300</v>
      </c>
      <c r="I200" s="136">
        <v>25900</v>
      </c>
      <c r="J200" s="136">
        <v>94600</v>
      </c>
      <c r="K200" s="136">
        <v>205900</v>
      </c>
      <c r="L200" s="136">
        <v>188000</v>
      </c>
      <c r="M200" s="136">
        <v>284700.00000000006</v>
      </c>
      <c r="N200" s="137">
        <v>334000</v>
      </c>
      <c r="O200" s="138"/>
      <c r="P200" s="139">
        <f t="shared" si="79"/>
        <v>2.7191978638766278E-2</v>
      </c>
      <c r="Q200" s="139">
        <f t="shared" si="79"/>
        <v>6.9369516647594137E-2</v>
      </c>
      <c r="R200" s="139">
        <f t="shared" si="79"/>
        <v>8.2611301836412188E-2</v>
      </c>
      <c r="S200" s="139">
        <f t="shared" si="79"/>
        <v>4.3975805133235249E-2</v>
      </c>
      <c r="T200" s="139">
        <f t="shared" si="79"/>
        <v>3.9888834395945726E-2</v>
      </c>
      <c r="U200" s="139">
        <f t="shared" si="79"/>
        <v>0.11950302435834559</v>
      </c>
      <c r="V200" s="139">
        <f t="shared" si="79"/>
        <v>1.4113672279439812E-2</v>
      </c>
      <c r="W200" s="139">
        <f t="shared" si="79"/>
        <v>5.1550324233011827E-2</v>
      </c>
      <c r="X200" s="139">
        <f t="shared" si="79"/>
        <v>0.11220096997438832</v>
      </c>
      <c r="Y200" s="139">
        <f t="shared" si="79"/>
        <v>0.10244673314805733</v>
      </c>
      <c r="Z200" s="139">
        <f t="shared" si="79"/>
        <v>0.15514140918751024</v>
      </c>
      <c r="AA200" s="139">
        <f t="shared" si="79"/>
        <v>0.18200643016729334</v>
      </c>
    </row>
    <row r="201" spans="1:27" x14ac:dyDescent="0.3">
      <c r="A201" s="116">
        <v>38930</v>
      </c>
      <c r="B201" s="137">
        <f t="shared" si="80"/>
        <v>1852600</v>
      </c>
      <c r="C201" s="135">
        <v>50500</v>
      </c>
      <c r="D201" s="136">
        <v>129000</v>
      </c>
      <c r="E201" s="136">
        <v>153700</v>
      </c>
      <c r="F201" s="136">
        <v>81200</v>
      </c>
      <c r="G201" s="136">
        <v>73500</v>
      </c>
      <c r="H201" s="136">
        <v>219900</v>
      </c>
      <c r="I201" s="136">
        <v>25800</v>
      </c>
      <c r="J201" s="136">
        <v>94900</v>
      </c>
      <c r="K201" s="136">
        <v>207900</v>
      </c>
      <c r="L201" s="136">
        <v>189000</v>
      </c>
      <c r="M201" s="136">
        <v>288000</v>
      </c>
      <c r="N201" s="137">
        <v>339200</v>
      </c>
      <c r="O201" s="138"/>
      <c r="P201" s="139">
        <f t="shared" si="79"/>
        <v>2.7258987369102882E-2</v>
      </c>
      <c r="Q201" s="139">
        <f t="shared" si="79"/>
        <v>6.9631868725035087E-2</v>
      </c>
      <c r="R201" s="139">
        <f t="shared" si="79"/>
        <v>8.2964482349130952E-2</v>
      </c>
      <c r="S201" s="139">
        <f t="shared" si="79"/>
        <v>4.3830292561805033E-2</v>
      </c>
      <c r="T201" s="139">
        <f t="shared" si="79"/>
        <v>3.967397171542697E-2</v>
      </c>
      <c r="U201" s="139">
        <f t="shared" si="79"/>
        <v>0.11869804598942027</v>
      </c>
      <c r="V201" s="139">
        <f t="shared" si="79"/>
        <v>1.3926373745007017E-2</v>
      </c>
      <c r="W201" s="139">
        <f t="shared" si="79"/>
        <v>5.1225304976789378E-2</v>
      </c>
      <c r="X201" s="139">
        <f t="shared" si="79"/>
        <v>0.11222066285220771</v>
      </c>
      <c r="Y201" s="139">
        <f t="shared" si="79"/>
        <v>0.10201878441109792</v>
      </c>
      <c r="Z201" s="139">
        <f t="shared" si="79"/>
        <v>0.15545719529310159</v>
      </c>
      <c r="AA201" s="139">
        <f t="shared" si="79"/>
        <v>0.18309403001187521</v>
      </c>
    </row>
    <row r="202" spans="1:27" x14ac:dyDescent="0.3">
      <c r="A202" s="116">
        <v>38961</v>
      </c>
      <c r="B202" s="137">
        <f t="shared" si="80"/>
        <v>1875000</v>
      </c>
      <c r="C202" s="135">
        <v>51300</v>
      </c>
      <c r="D202" s="136">
        <v>130300.00000000001</v>
      </c>
      <c r="E202" s="136">
        <v>155700</v>
      </c>
      <c r="F202" s="136">
        <v>81900</v>
      </c>
      <c r="G202" s="136">
        <v>73500</v>
      </c>
      <c r="H202" s="136">
        <v>219800</v>
      </c>
      <c r="I202" s="136">
        <v>25700</v>
      </c>
      <c r="J202" s="136">
        <v>94800</v>
      </c>
      <c r="K202" s="136">
        <v>209200</v>
      </c>
      <c r="L202" s="136">
        <v>187600</v>
      </c>
      <c r="M202" s="136">
        <v>292299.99999999994</v>
      </c>
      <c r="N202" s="137">
        <v>352900</v>
      </c>
      <c r="O202" s="138"/>
      <c r="P202" s="139">
        <f t="shared" si="79"/>
        <v>2.7359999999999999E-2</v>
      </c>
      <c r="Q202" s="139">
        <f t="shared" si="79"/>
        <v>6.9493333333333338E-2</v>
      </c>
      <c r="R202" s="139">
        <f t="shared" si="79"/>
        <v>8.3040000000000003E-2</v>
      </c>
      <c r="S202" s="139">
        <f t="shared" si="79"/>
        <v>4.3679999999999997E-2</v>
      </c>
      <c r="T202" s="139">
        <f t="shared" si="79"/>
        <v>3.9199999999999999E-2</v>
      </c>
      <c r="U202" s="139">
        <f t="shared" si="79"/>
        <v>0.11722666666666667</v>
      </c>
      <c r="V202" s="139">
        <f t="shared" si="79"/>
        <v>1.3706666666666667E-2</v>
      </c>
      <c r="W202" s="139">
        <f t="shared" si="79"/>
        <v>5.0560000000000001E-2</v>
      </c>
      <c r="X202" s="139">
        <f t="shared" si="79"/>
        <v>0.11157333333333333</v>
      </c>
      <c r="Y202" s="139">
        <f t="shared" si="79"/>
        <v>0.10005333333333333</v>
      </c>
      <c r="Z202" s="139">
        <f t="shared" si="79"/>
        <v>0.1558933333333333</v>
      </c>
      <c r="AA202" s="139">
        <f t="shared" si="79"/>
        <v>0.18821333333333334</v>
      </c>
    </row>
    <row r="203" spans="1:27" x14ac:dyDescent="0.3">
      <c r="A203" s="116">
        <v>38991</v>
      </c>
      <c r="B203" s="137">
        <f t="shared" si="80"/>
        <v>1880600</v>
      </c>
      <c r="C203" s="135">
        <v>51000</v>
      </c>
      <c r="D203" s="136">
        <v>131800</v>
      </c>
      <c r="E203" s="136">
        <v>156100</v>
      </c>
      <c r="F203" s="136">
        <v>81500</v>
      </c>
      <c r="G203" s="136">
        <v>73400</v>
      </c>
      <c r="H203" s="136">
        <v>222100</v>
      </c>
      <c r="I203" s="136">
        <v>25800</v>
      </c>
      <c r="J203" s="136">
        <v>95300</v>
      </c>
      <c r="K203" s="136">
        <v>209900</v>
      </c>
      <c r="L203" s="136">
        <v>186500</v>
      </c>
      <c r="M203" s="136">
        <v>293500</v>
      </c>
      <c r="N203" s="137">
        <v>353700</v>
      </c>
      <c r="O203" s="138"/>
      <c r="P203" s="139">
        <f t="shared" si="79"/>
        <v>2.7119004573008615E-2</v>
      </c>
      <c r="Q203" s="139">
        <f t="shared" si="79"/>
        <v>7.0084015739657557E-2</v>
      </c>
      <c r="R203" s="139">
        <f t="shared" si="79"/>
        <v>8.3005423800914607E-2</v>
      </c>
      <c r="S203" s="139">
        <f t="shared" si="79"/>
        <v>4.3337232798043177E-2</v>
      </c>
      <c r="T203" s="139">
        <f t="shared" si="79"/>
        <v>3.903009677762416E-2</v>
      </c>
      <c r="U203" s="139">
        <f t="shared" si="79"/>
        <v>0.11810060618951398</v>
      </c>
      <c r="V203" s="139">
        <f t="shared" si="79"/>
        <v>1.3719025842816122E-2</v>
      </c>
      <c r="W203" s="139">
        <f t="shared" si="79"/>
        <v>5.0675316388386682E-2</v>
      </c>
      <c r="X203" s="139">
        <f t="shared" si="79"/>
        <v>0.11161331489950016</v>
      </c>
      <c r="Y203" s="139">
        <f t="shared" si="79"/>
        <v>9.9170477507178556E-2</v>
      </c>
      <c r="Z203" s="139">
        <f t="shared" si="79"/>
        <v>0.15606721259172604</v>
      </c>
      <c r="AA203" s="139">
        <f t="shared" si="79"/>
        <v>0.18807827289163034</v>
      </c>
    </row>
    <row r="204" spans="1:27" x14ac:dyDescent="0.3">
      <c r="A204" s="116">
        <v>39022</v>
      </c>
      <c r="B204" s="137">
        <f t="shared" si="80"/>
        <v>1893100</v>
      </c>
      <c r="C204" s="135">
        <v>50800</v>
      </c>
      <c r="D204" s="136">
        <v>131600</v>
      </c>
      <c r="E204" s="136">
        <v>156600</v>
      </c>
      <c r="F204" s="136">
        <v>82000</v>
      </c>
      <c r="G204" s="136">
        <v>73700</v>
      </c>
      <c r="H204" s="136">
        <v>226700</v>
      </c>
      <c r="I204" s="136">
        <v>26400</v>
      </c>
      <c r="J204" s="136">
        <v>95300</v>
      </c>
      <c r="K204" s="136">
        <v>210300</v>
      </c>
      <c r="L204" s="136">
        <v>188200</v>
      </c>
      <c r="M204" s="136">
        <v>295500</v>
      </c>
      <c r="N204" s="137">
        <v>356000</v>
      </c>
      <c r="O204" s="138"/>
      <c r="P204" s="139">
        <f t="shared" si="79"/>
        <v>2.6834292958639268E-2</v>
      </c>
      <c r="Q204" s="139">
        <f t="shared" si="79"/>
        <v>6.9515609318049759E-2</v>
      </c>
      <c r="R204" s="139">
        <f t="shared" si="79"/>
        <v>8.2721462152025776E-2</v>
      </c>
      <c r="S204" s="139">
        <f t="shared" si="79"/>
        <v>4.3315197295441338E-2</v>
      </c>
      <c r="T204" s="139">
        <f t="shared" si="79"/>
        <v>3.8930854154561302E-2</v>
      </c>
      <c r="U204" s="139">
        <f t="shared" si="79"/>
        <v>0.11975067349849454</v>
      </c>
      <c r="V204" s="139">
        <f t="shared" si="79"/>
        <v>1.3945380592678676E-2</v>
      </c>
      <c r="W204" s="139">
        <f t="shared" si="79"/>
        <v>5.034071100311658E-2</v>
      </c>
      <c r="X204" s="139">
        <f t="shared" si="79"/>
        <v>0.11108763403940626</v>
      </c>
      <c r="Y204" s="139">
        <f t="shared" si="79"/>
        <v>9.9413660134171467E-2</v>
      </c>
      <c r="Z204" s="139">
        <f t="shared" si="79"/>
        <v>0.15609318049759655</v>
      </c>
      <c r="AA204" s="139">
        <f t="shared" si="79"/>
        <v>0.18805134435581849</v>
      </c>
    </row>
    <row r="205" spans="1:27" x14ac:dyDescent="0.3">
      <c r="A205" s="116">
        <v>39052</v>
      </c>
      <c r="B205" s="137">
        <f t="shared" si="80"/>
        <v>1904800</v>
      </c>
      <c r="C205" s="135">
        <v>51000</v>
      </c>
      <c r="D205" s="136">
        <v>133300</v>
      </c>
      <c r="E205" s="136">
        <v>157600</v>
      </c>
      <c r="F205" s="136">
        <v>84200</v>
      </c>
      <c r="G205" s="136">
        <v>74100</v>
      </c>
      <c r="H205" s="136">
        <v>230300</v>
      </c>
      <c r="I205" s="136">
        <v>26600</v>
      </c>
      <c r="J205" s="136">
        <v>95900</v>
      </c>
      <c r="K205" s="136">
        <v>211000</v>
      </c>
      <c r="L205" s="136">
        <v>189900</v>
      </c>
      <c r="M205" s="136">
        <v>295299.99999999994</v>
      </c>
      <c r="N205" s="137">
        <v>355600</v>
      </c>
      <c r="O205" s="138"/>
      <c r="P205" s="139">
        <f t="shared" si="79"/>
        <v>2.6774464510709785E-2</v>
      </c>
      <c r="Q205" s="139">
        <f t="shared" si="79"/>
        <v>6.9981100377992433E-2</v>
      </c>
      <c r="R205" s="139">
        <f t="shared" si="79"/>
        <v>8.273834523309534E-2</v>
      </c>
      <c r="S205" s="139">
        <f t="shared" si="79"/>
        <v>4.4204115917681648E-2</v>
      </c>
      <c r="T205" s="139">
        <f t="shared" si="79"/>
        <v>3.8901721965560687E-2</v>
      </c>
      <c r="U205" s="139">
        <f t="shared" si="79"/>
        <v>0.12090508189836204</v>
      </c>
      <c r="V205" s="139">
        <f t="shared" si="79"/>
        <v>1.3964720705585888E-2</v>
      </c>
      <c r="W205" s="139">
        <f t="shared" si="79"/>
        <v>5.0346493070138595E-2</v>
      </c>
      <c r="X205" s="139">
        <f t="shared" si="79"/>
        <v>0.11077278454430911</v>
      </c>
      <c r="Y205" s="139">
        <f t="shared" si="79"/>
        <v>9.9695506089878205E-2</v>
      </c>
      <c r="Z205" s="139">
        <f t="shared" si="79"/>
        <v>0.15502939941201174</v>
      </c>
      <c r="AA205" s="139">
        <f t="shared" si="79"/>
        <v>0.18668626627467449</v>
      </c>
    </row>
    <row r="206" spans="1:27" x14ac:dyDescent="0.3">
      <c r="A206" s="116">
        <v>39083</v>
      </c>
      <c r="B206" s="137">
        <f t="shared" si="80"/>
        <v>1876700</v>
      </c>
      <c r="C206" s="135">
        <v>50500</v>
      </c>
      <c r="D206" s="136">
        <v>129100</v>
      </c>
      <c r="E206" s="136">
        <v>153500</v>
      </c>
      <c r="F206" s="136">
        <v>81700</v>
      </c>
      <c r="G206" s="136">
        <v>74900</v>
      </c>
      <c r="H206" s="136">
        <v>222300</v>
      </c>
      <c r="I206" s="136">
        <v>26500</v>
      </c>
      <c r="J206" s="136">
        <v>97300</v>
      </c>
      <c r="K206" s="136">
        <v>209500</v>
      </c>
      <c r="L206" s="136">
        <v>186400</v>
      </c>
      <c r="M206" s="136">
        <v>296300</v>
      </c>
      <c r="N206" s="137">
        <v>348700</v>
      </c>
      <c r="O206" s="138"/>
      <c r="P206" s="139">
        <f t="shared" si="79"/>
        <v>2.6908935898119039E-2</v>
      </c>
      <c r="Q206" s="139">
        <f t="shared" si="79"/>
        <v>6.8790962860339963E-2</v>
      </c>
      <c r="R206" s="139">
        <f t="shared" si="79"/>
        <v>8.1792508125965793E-2</v>
      </c>
      <c r="S206" s="139">
        <f t="shared" si="79"/>
        <v>4.3533862631214365E-2</v>
      </c>
      <c r="T206" s="139">
        <f t="shared" si="79"/>
        <v>3.9910481163744869E-2</v>
      </c>
      <c r="U206" s="139">
        <f t="shared" si="79"/>
        <v>0.11845260297330421</v>
      </c>
      <c r="V206" s="139">
        <f t="shared" si="79"/>
        <v>1.4120530718814941E-2</v>
      </c>
      <c r="W206" s="139">
        <f t="shared" si="79"/>
        <v>5.1846325997762031E-2</v>
      </c>
      <c r="X206" s="139">
        <f t="shared" si="79"/>
        <v>0.11163212021100868</v>
      </c>
      <c r="Y206" s="139">
        <f t="shared" si="79"/>
        <v>9.9323280225928498E-2</v>
      </c>
      <c r="Z206" s="139">
        <f t="shared" si="79"/>
        <v>0.15788351894282518</v>
      </c>
      <c r="AA206" s="139">
        <f t="shared" si="79"/>
        <v>0.18580487025097245</v>
      </c>
    </row>
    <row r="207" spans="1:27" x14ac:dyDescent="0.3">
      <c r="A207" s="116">
        <v>39114</v>
      </c>
      <c r="B207" s="137">
        <f t="shared" si="80"/>
        <v>1895600</v>
      </c>
      <c r="C207" s="135">
        <v>50700</v>
      </c>
      <c r="D207" s="136">
        <v>130500</v>
      </c>
      <c r="E207" s="136">
        <v>155200</v>
      </c>
      <c r="F207" s="136">
        <v>81500</v>
      </c>
      <c r="G207" s="136">
        <v>75200</v>
      </c>
      <c r="H207" s="136">
        <v>221200</v>
      </c>
      <c r="I207" s="136">
        <v>27500</v>
      </c>
      <c r="J207" s="136">
        <v>97600</v>
      </c>
      <c r="K207" s="136">
        <v>210400</v>
      </c>
      <c r="L207" s="136">
        <v>188700</v>
      </c>
      <c r="M207" s="136">
        <v>299900</v>
      </c>
      <c r="N207" s="137">
        <v>357200</v>
      </c>
      <c r="O207" s="138"/>
      <c r="P207" s="139">
        <f t="shared" si="79"/>
        <v>2.6746148976577337E-2</v>
      </c>
      <c r="Q207" s="139">
        <f t="shared" si="79"/>
        <v>6.8843637898290774E-2</v>
      </c>
      <c r="R207" s="139">
        <f t="shared" si="79"/>
        <v>8.1873813040725885E-2</v>
      </c>
      <c r="S207" s="139">
        <f t="shared" si="79"/>
        <v>4.2994302595484278E-2</v>
      </c>
      <c r="T207" s="139">
        <f t="shared" si="79"/>
        <v>3.9670816627980589E-2</v>
      </c>
      <c r="U207" s="139">
        <f t="shared" si="79"/>
        <v>0.11669128508124077</v>
      </c>
      <c r="V207" s="139">
        <f t="shared" si="79"/>
        <v>1.4507280016881199E-2</v>
      </c>
      <c r="W207" s="139">
        <f t="shared" si="79"/>
        <v>5.1487655623549275E-2</v>
      </c>
      <c r="X207" s="139">
        <f t="shared" si="79"/>
        <v>0.11099388056552015</v>
      </c>
      <c r="Y207" s="139">
        <f t="shared" si="79"/>
        <v>9.9546317788562988E-2</v>
      </c>
      <c r="Z207" s="139">
        <f t="shared" si="79"/>
        <v>0.15820848280227895</v>
      </c>
      <c r="AA207" s="139">
        <f t="shared" si="79"/>
        <v>0.1884363789829078</v>
      </c>
    </row>
    <row r="208" spans="1:27" x14ac:dyDescent="0.3">
      <c r="A208" s="116">
        <v>39142</v>
      </c>
      <c r="B208" s="137">
        <f t="shared" si="80"/>
        <v>1915800</v>
      </c>
      <c r="C208" s="135">
        <v>50900</v>
      </c>
      <c r="D208" s="136">
        <v>132700</v>
      </c>
      <c r="E208" s="136">
        <v>156000</v>
      </c>
      <c r="F208" s="136">
        <v>81800</v>
      </c>
      <c r="G208" s="136">
        <v>75800</v>
      </c>
      <c r="H208" s="136">
        <v>224800</v>
      </c>
      <c r="I208" s="136">
        <v>29600</v>
      </c>
      <c r="J208" s="136">
        <v>96700</v>
      </c>
      <c r="K208" s="136">
        <v>211700</v>
      </c>
      <c r="L208" s="136">
        <v>193200</v>
      </c>
      <c r="M208" s="136">
        <v>303100</v>
      </c>
      <c r="N208" s="137">
        <v>359500</v>
      </c>
      <c r="O208" s="138"/>
      <c r="P208" s="139">
        <f t="shared" si="79"/>
        <v>2.6568535337717924E-2</v>
      </c>
      <c r="Q208" s="139">
        <f t="shared" si="79"/>
        <v>6.926610293350037E-2</v>
      </c>
      <c r="R208" s="139">
        <f t="shared" si="79"/>
        <v>8.142812402129658E-2</v>
      </c>
      <c r="S208" s="139">
        <f t="shared" si="79"/>
        <v>4.2697567595782443E-2</v>
      </c>
      <c r="T208" s="139">
        <f t="shared" si="79"/>
        <v>3.9565716671886415E-2</v>
      </c>
      <c r="U208" s="139">
        <f t="shared" si="79"/>
        <v>0.11734001461530431</v>
      </c>
      <c r="V208" s="139">
        <f t="shared" si="79"/>
        <v>1.5450464557887044E-2</v>
      </c>
      <c r="W208" s="139">
        <f t="shared" si="79"/>
        <v>5.0474997390124232E-2</v>
      </c>
      <c r="X208" s="139">
        <f t="shared" si="79"/>
        <v>0.11050214009813134</v>
      </c>
      <c r="Y208" s="139">
        <f t="shared" si="79"/>
        <v>0.10084559974945193</v>
      </c>
      <c r="Z208" s="139">
        <f t="shared" si="79"/>
        <v>0.15821066917214741</v>
      </c>
      <c r="AA208" s="139">
        <f t="shared" si="79"/>
        <v>0.18765006785677002</v>
      </c>
    </row>
    <row r="209" spans="1:27" x14ac:dyDescent="0.3">
      <c r="A209" s="116">
        <v>39173</v>
      </c>
      <c r="B209" s="137">
        <f t="shared" si="80"/>
        <v>1904800</v>
      </c>
      <c r="C209" s="135">
        <v>52000</v>
      </c>
      <c r="D209" s="136">
        <v>132200</v>
      </c>
      <c r="E209" s="136">
        <v>156800</v>
      </c>
      <c r="F209" s="136">
        <v>81300</v>
      </c>
      <c r="G209" s="136">
        <v>74900</v>
      </c>
      <c r="H209" s="136">
        <v>222600</v>
      </c>
      <c r="I209" s="136">
        <v>28700</v>
      </c>
      <c r="J209" s="136">
        <v>95900</v>
      </c>
      <c r="K209" s="136">
        <v>213000</v>
      </c>
      <c r="L209" s="136">
        <v>192500</v>
      </c>
      <c r="M209" s="136">
        <v>301100</v>
      </c>
      <c r="N209" s="137">
        <v>353800</v>
      </c>
      <c r="O209" s="138"/>
      <c r="P209" s="139">
        <f t="shared" si="79"/>
        <v>2.7299454010919783E-2</v>
      </c>
      <c r="Q209" s="139">
        <f t="shared" si="79"/>
        <v>6.9403611927761441E-2</v>
      </c>
      <c r="R209" s="139">
        <f t="shared" si="79"/>
        <v>8.2318353632927346E-2</v>
      </c>
      <c r="S209" s="139">
        <f t="shared" si="79"/>
        <v>4.2681646367072661E-2</v>
      </c>
      <c r="T209" s="139">
        <f t="shared" si="79"/>
        <v>3.9321713565728687E-2</v>
      </c>
      <c r="U209" s="139">
        <f t="shared" si="79"/>
        <v>0.11686266274674506</v>
      </c>
      <c r="V209" s="139">
        <f t="shared" si="79"/>
        <v>1.5067198656026879E-2</v>
      </c>
      <c r="W209" s="139">
        <f t="shared" si="79"/>
        <v>5.0346493070138595E-2</v>
      </c>
      <c r="X209" s="139">
        <f t="shared" si="79"/>
        <v>0.1118227635447291</v>
      </c>
      <c r="Y209" s="139">
        <f t="shared" si="79"/>
        <v>0.10106047879042419</v>
      </c>
      <c r="Z209" s="139">
        <f t="shared" si="79"/>
        <v>0.15807433851322975</v>
      </c>
      <c r="AA209" s="139">
        <f t="shared" si="79"/>
        <v>0.18574128517429653</v>
      </c>
    </row>
    <row r="210" spans="1:27" x14ac:dyDescent="0.3">
      <c r="A210" s="116">
        <v>39203</v>
      </c>
      <c r="B210" s="137">
        <f t="shared" si="80"/>
        <v>1911900</v>
      </c>
      <c r="C210" s="135">
        <v>52500</v>
      </c>
      <c r="D210" s="136">
        <v>133800</v>
      </c>
      <c r="E210" s="136">
        <v>157200</v>
      </c>
      <c r="F210" s="136">
        <v>81400</v>
      </c>
      <c r="G210" s="136">
        <v>75300</v>
      </c>
      <c r="H210" s="136">
        <v>223600</v>
      </c>
      <c r="I210" s="136">
        <v>28500</v>
      </c>
      <c r="J210" s="136">
        <v>95700</v>
      </c>
      <c r="K210" s="136">
        <v>214300</v>
      </c>
      <c r="L210" s="136">
        <v>195500</v>
      </c>
      <c r="M210" s="136">
        <v>300500</v>
      </c>
      <c r="N210" s="137">
        <v>353600</v>
      </c>
      <c r="O210" s="138"/>
      <c r="P210" s="139">
        <f t="shared" si="79"/>
        <v>2.7459595167111252E-2</v>
      </c>
      <c r="Q210" s="139">
        <f t="shared" si="79"/>
        <v>6.9982739683037809E-2</v>
      </c>
      <c r="R210" s="139">
        <f t="shared" si="79"/>
        <v>8.2221873528950259E-2</v>
      </c>
      <c r="S210" s="139">
        <f t="shared" si="79"/>
        <v>4.2575448506721063E-2</v>
      </c>
      <c r="T210" s="139">
        <f t="shared" si="79"/>
        <v>3.9384905068256711E-2</v>
      </c>
      <c r="U210" s="139">
        <f t="shared" si="79"/>
        <v>0.11695172341649668</v>
      </c>
      <c r="V210" s="139">
        <f t="shared" si="79"/>
        <v>1.4906637376431822E-2</v>
      </c>
      <c r="W210" s="139">
        <f t="shared" si="79"/>
        <v>5.0054919190334224E-2</v>
      </c>
      <c r="X210" s="139">
        <f t="shared" si="79"/>
        <v>0.1120874522726084</v>
      </c>
      <c r="Y210" s="139">
        <f t="shared" si="79"/>
        <v>0.10225430200324284</v>
      </c>
      <c r="Z210" s="139">
        <f t="shared" si="79"/>
        <v>0.15717349233746536</v>
      </c>
      <c r="AA210" s="139">
        <f t="shared" si="79"/>
        <v>0.18494691144934358</v>
      </c>
    </row>
    <row r="211" spans="1:27" x14ac:dyDescent="0.3">
      <c r="A211" s="116">
        <v>39234</v>
      </c>
      <c r="B211" s="137">
        <f t="shared" si="80"/>
        <v>1918000</v>
      </c>
      <c r="C211" s="135">
        <v>52900</v>
      </c>
      <c r="D211" s="136">
        <v>134300</v>
      </c>
      <c r="E211" s="136">
        <v>158500</v>
      </c>
      <c r="F211" s="136">
        <v>81800</v>
      </c>
      <c r="G211" s="136">
        <v>75900</v>
      </c>
      <c r="H211" s="136">
        <v>223600</v>
      </c>
      <c r="I211" s="136">
        <v>29000</v>
      </c>
      <c r="J211" s="136">
        <v>95900</v>
      </c>
      <c r="K211" s="136">
        <v>216100</v>
      </c>
      <c r="L211" s="136">
        <v>198200</v>
      </c>
      <c r="M211" s="136">
        <v>300400</v>
      </c>
      <c r="N211" s="137">
        <v>351400</v>
      </c>
      <c r="O211" s="138"/>
      <c r="P211" s="139">
        <f t="shared" si="79"/>
        <v>2.7580813347236704E-2</v>
      </c>
      <c r="Q211" s="139">
        <f t="shared" si="79"/>
        <v>7.0020855057351408E-2</v>
      </c>
      <c r="R211" s="139">
        <f t="shared" si="79"/>
        <v>8.2638164754953072E-2</v>
      </c>
      <c r="S211" s="139">
        <f t="shared" si="79"/>
        <v>4.2648592283628779E-2</v>
      </c>
      <c r="T211" s="139">
        <f t="shared" si="79"/>
        <v>3.9572471324296143E-2</v>
      </c>
      <c r="U211" s="139">
        <f t="shared" si="79"/>
        <v>0.11657977059436914</v>
      </c>
      <c r="V211" s="139">
        <f t="shared" si="79"/>
        <v>1.5119916579770595E-2</v>
      </c>
      <c r="W211" s="139">
        <f t="shared" si="79"/>
        <v>0.05</v>
      </c>
      <c r="X211" s="139">
        <f t="shared" si="79"/>
        <v>0.11266944734098019</v>
      </c>
      <c r="Y211" s="139">
        <f t="shared" si="79"/>
        <v>0.10333680917622523</v>
      </c>
      <c r="Z211" s="139">
        <f t="shared" si="79"/>
        <v>0.15662148070907195</v>
      </c>
      <c r="AA211" s="139">
        <f t="shared" si="79"/>
        <v>0.18321167883211678</v>
      </c>
    </row>
    <row r="212" spans="1:27" x14ac:dyDescent="0.3">
      <c r="A212" s="116">
        <v>39264</v>
      </c>
      <c r="B212" s="137">
        <f t="shared" si="80"/>
        <v>1894300</v>
      </c>
      <c r="C212" s="135">
        <v>52800</v>
      </c>
      <c r="D212" s="136">
        <v>132300</v>
      </c>
      <c r="E212" s="136">
        <v>158000</v>
      </c>
      <c r="F212" s="136">
        <v>81000</v>
      </c>
      <c r="G212" s="136">
        <v>76400</v>
      </c>
      <c r="H212" s="136">
        <v>223200</v>
      </c>
      <c r="I212" s="136">
        <v>27900</v>
      </c>
      <c r="J212" s="136">
        <v>95800</v>
      </c>
      <c r="K212" s="136">
        <v>214800</v>
      </c>
      <c r="L212" s="136">
        <v>195300</v>
      </c>
      <c r="M212" s="136">
        <v>296600</v>
      </c>
      <c r="N212" s="137">
        <v>340200</v>
      </c>
      <c r="O212" s="138"/>
      <c r="P212" s="139">
        <f t="shared" si="79"/>
        <v>2.7873092963099824E-2</v>
      </c>
      <c r="Q212" s="139">
        <f t="shared" si="79"/>
        <v>6.9841102254130816E-2</v>
      </c>
      <c r="R212" s="139">
        <f t="shared" si="79"/>
        <v>8.3408119094124475E-2</v>
      </c>
      <c r="S212" s="139">
        <f t="shared" si="79"/>
        <v>4.2759858522937233E-2</v>
      </c>
      <c r="T212" s="139">
        <f t="shared" si="79"/>
        <v>4.0331520878424745E-2</v>
      </c>
      <c r="U212" s="139">
        <f t="shared" si="79"/>
        <v>0.11782716570764927</v>
      </c>
      <c r="V212" s="139">
        <f t="shared" si="79"/>
        <v>1.4728395713456159E-2</v>
      </c>
      <c r="W212" s="139">
        <f t="shared" si="79"/>
        <v>5.0572770944412183E-2</v>
      </c>
      <c r="X212" s="139">
        <f t="shared" si="79"/>
        <v>0.11339281000897429</v>
      </c>
      <c r="Y212" s="139">
        <f t="shared" si="79"/>
        <v>0.10309876999419311</v>
      </c>
      <c r="Z212" s="139">
        <f t="shared" si="79"/>
        <v>0.15657498812226153</v>
      </c>
      <c r="AA212" s="139">
        <f t="shared" si="79"/>
        <v>0.17959140579633637</v>
      </c>
    </row>
    <row r="213" spans="1:27" x14ac:dyDescent="0.3">
      <c r="A213" s="116">
        <v>39295</v>
      </c>
      <c r="B213" s="137">
        <f t="shared" si="80"/>
        <v>1911600</v>
      </c>
      <c r="C213" s="135">
        <v>53800</v>
      </c>
      <c r="D213" s="136">
        <v>133800</v>
      </c>
      <c r="E213" s="136">
        <v>157500</v>
      </c>
      <c r="F213" s="136">
        <v>82100</v>
      </c>
      <c r="G213" s="136">
        <v>76800</v>
      </c>
      <c r="H213" s="136">
        <v>223400</v>
      </c>
      <c r="I213" s="136">
        <v>27400</v>
      </c>
      <c r="J213" s="136">
        <v>95400</v>
      </c>
      <c r="K213" s="136">
        <v>216800</v>
      </c>
      <c r="L213" s="136">
        <v>196200</v>
      </c>
      <c r="M213" s="136">
        <v>302100</v>
      </c>
      <c r="N213" s="137">
        <v>346300</v>
      </c>
      <c r="O213" s="138"/>
      <c r="P213" s="139">
        <f t="shared" si="79"/>
        <v>2.814396317221176E-2</v>
      </c>
      <c r="Q213" s="139">
        <f t="shared" si="79"/>
        <v>6.9993722536095412E-2</v>
      </c>
      <c r="R213" s="139">
        <f t="shared" si="79"/>
        <v>8.239171374764595E-2</v>
      </c>
      <c r="S213" s="139">
        <f t="shared" si="79"/>
        <v>4.2948315547185603E-2</v>
      </c>
      <c r="T213" s="139">
        <f t="shared" si="79"/>
        <v>4.0175768989328314E-2</v>
      </c>
      <c r="U213" s="139">
        <f t="shared" si="79"/>
        <v>0.11686545302364511</v>
      </c>
      <c r="V213" s="139">
        <f t="shared" si="79"/>
        <v>1.4333542582130153E-2</v>
      </c>
      <c r="W213" s="139">
        <f t="shared" si="79"/>
        <v>4.9905838041431262E-2</v>
      </c>
      <c r="X213" s="139">
        <f t="shared" si="79"/>
        <v>0.11341284787612471</v>
      </c>
      <c r="Y213" s="139">
        <f t="shared" si="79"/>
        <v>0.10263653483992467</v>
      </c>
      <c r="Z213" s="139">
        <f t="shared" si="79"/>
        <v>0.15803515379786567</v>
      </c>
      <c r="AA213" s="139">
        <f t="shared" si="79"/>
        <v>0.18115714584641138</v>
      </c>
    </row>
    <row r="214" spans="1:27" x14ac:dyDescent="0.3">
      <c r="A214" s="116">
        <v>39326</v>
      </c>
      <c r="B214" s="137">
        <f t="shared" si="80"/>
        <v>1922300</v>
      </c>
      <c r="C214" s="135">
        <v>53200</v>
      </c>
      <c r="D214" s="136">
        <v>133500</v>
      </c>
      <c r="E214" s="136">
        <v>157700</v>
      </c>
      <c r="F214" s="136">
        <v>82100</v>
      </c>
      <c r="G214" s="136">
        <v>76300</v>
      </c>
      <c r="H214" s="136">
        <v>224300</v>
      </c>
      <c r="I214" s="136">
        <v>26200</v>
      </c>
      <c r="J214" s="136">
        <v>94800</v>
      </c>
      <c r="K214" s="136">
        <v>216000</v>
      </c>
      <c r="L214" s="136">
        <v>193700</v>
      </c>
      <c r="M214" s="136">
        <v>304300</v>
      </c>
      <c r="N214" s="137">
        <v>360200</v>
      </c>
      <c r="O214" s="138"/>
      <c r="P214" s="139">
        <f t="shared" si="79"/>
        <v>2.7675180773032305E-2</v>
      </c>
      <c r="Q214" s="139">
        <f t="shared" si="79"/>
        <v>6.9448057015034079E-2</v>
      </c>
      <c r="R214" s="139">
        <f t="shared" si="79"/>
        <v>8.2037143005774332E-2</v>
      </c>
      <c r="S214" s="139">
        <f t="shared" si="79"/>
        <v>4.2709254538833688E-2</v>
      </c>
      <c r="T214" s="139">
        <f t="shared" si="79"/>
        <v>3.969203558237528E-2</v>
      </c>
      <c r="U214" s="139">
        <f t="shared" si="79"/>
        <v>0.11668313998855538</v>
      </c>
      <c r="V214" s="139">
        <f t="shared" si="79"/>
        <v>1.3629506320553503E-2</v>
      </c>
      <c r="W214" s="139">
        <f t="shared" si="79"/>
        <v>4.9315923633147789E-2</v>
      </c>
      <c r="X214" s="139">
        <f t="shared" si="79"/>
        <v>0.11236539561983042</v>
      </c>
      <c r="Y214" s="139">
        <f t="shared" si="79"/>
        <v>0.10076470894241274</v>
      </c>
      <c r="Z214" s="139">
        <f t="shared" si="79"/>
        <v>0.15829995318108517</v>
      </c>
      <c r="AA214" s="139">
        <f t="shared" si="79"/>
        <v>0.18737970139936536</v>
      </c>
    </row>
    <row r="215" spans="1:27" x14ac:dyDescent="0.3">
      <c r="A215" s="116">
        <v>39356</v>
      </c>
      <c r="B215" s="137">
        <f t="shared" si="80"/>
        <v>1936900</v>
      </c>
      <c r="C215" s="135">
        <v>53300</v>
      </c>
      <c r="D215" s="136">
        <v>134700</v>
      </c>
      <c r="E215" s="136">
        <v>158600</v>
      </c>
      <c r="F215" s="136">
        <v>82600</v>
      </c>
      <c r="G215" s="136">
        <v>76600</v>
      </c>
      <c r="H215" s="136">
        <v>226600</v>
      </c>
      <c r="I215" s="136">
        <v>27000</v>
      </c>
      <c r="J215" s="136">
        <v>95100</v>
      </c>
      <c r="K215" s="136">
        <v>217900</v>
      </c>
      <c r="L215" s="136">
        <v>192300</v>
      </c>
      <c r="M215" s="136">
        <v>308900</v>
      </c>
      <c r="N215" s="137">
        <v>363300</v>
      </c>
      <c r="O215" s="138"/>
      <c r="P215" s="139">
        <f t="shared" si="79"/>
        <v>2.7518199184263514E-2</v>
      </c>
      <c r="Q215" s="139">
        <f t="shared" si="79"/>
        <v>6.9544116887810425E-2</v>
      </c>
      <c r="R215" s="139">
        <f t="shared" si="79"/>
        <v>8.1883421962930455E-2</v>
      </c>
      <c r="S215" s="139">
        <f t="shared" si="79"/>
        <v>4.2645464401879295E-2</v>
      </c>
      <c r="T215" s="139">
        <f t="shared" si="79"/>
        <v>3.9547730910217356E-2</v>
      </c>
      <c r="U215" s="139">
        <f t="shared" si="79"/>
        <v>0.1169910682017657</v>
      </c>
      <c r="V215" s="139">
        <f t="shared" si="79"/>
        <v>1.3939800712478703E-2</v>
      </c>
      <c r="W215" s="139">
        <f t="shared" si="79"/>
        <v>4.9099075842841657E-2</v>
      </c>
      <c r="X215" s="139">
        <f t="shared" si="79"/>
        <v>0.11249935463885591</v>
      </c>
      <c r="Y215" s="139">
        <f t="shared" si="79"/>
        <v>9.928235840776499E-2</v>
      </c>
      <c r="Z215" s="139">
        <f t="shared" si="79"/>
        <v>0.15948164592906192</v>
      </c>
      <c r="AA215" s="139">
        <f t="shared" si="79"/>
        <v>0.18756776292013011</v>
      </c>
    </row>
    <row r="216" spans="1:27" x14ac:dyDescent="0.3">
      <c r="A216" s="116">
        <v>39387</v>
      </c>
      <c r="B216" s="137">
        <f t="shared" si="80"/>
        <v>1947500</v>
      </c>
      <c r="C216" s="135">
        <v>53700</v>
      </c>
      <c r="D216" s="136">
        <v>133600</v>
      </c>
      <c r="E216" s="136">
        <v>158600</v>
      </c>
      <c r="F216" s="136">
        <v>82700</v>
      </c>
      <c r="G216" s="136">
        <v>76600</v>
      </c>
      <c r="H216" s="136">
        <v>232600</v>
      </c>
      <c r="I216" s="136">
        <v>26700</v>
      </c>
      <c r="J216" s="136">
        <v>95100</v>
      </c>
      <c r="K216" s="136">
        <v>219000</v>
      </c>
      <c r="L216" s="136">
        <v>193400</v>
      </c>
      <c r="M216" s="136">
        <v>309600</v>
      </c>
      <c r="N216" s="137">
        <v>365900</v>
      </c>
      <c r="O216" s="138"/>
      <c r="P216" s="139">
        <f t="shared" si="79"/>
        <v>2.7573812580231064E-2</v>
      </c>
      <c r="Q216" s="139">
        <f t="shared" si="79"/>
        <v>6.8600770218228496E-2</v>
      </c>
      <c r="R216" s="139">
        <f t="shared" si="79"/>
        <v>8.1437740693196412E-2</v>
      </c>
      <c r="S216" s="139">
        <f t="shared" si="79"/>
        <v>4.2464698331193838E-2</v>
      </c>
      <c r="T216" s="139">
        <f t="shared" si="79"/>
        <v>3.9332477535301669E-2</v>
      </c>
      <c r="U216" s="139">
        <f t="shared" si="79"/>
        <v>0.11943517329910142</v>
      </c>
      <c r="V216" s="139">
        <f t="shared" si="79"/>
        <v>1.3709884467265725E-2</v>
      </c>
      <c r="W216" s="139">
        <f t="shared" si="79"/>
        <v>4.8831835686777923E-2</v>
      </c>
      <c r="X216" s="139">
        <f t="shared" si="79"/>
        <v>0.11245186136071887</v>
      </c>
      <c r="Y216" s="139">
        <f t="shared" si="79"/>
        <v>9.9306803594351734E-2</v>
      </c>
      <c r="Z216" s="139">
        <f t="shared" si="79"/>
        <v>0.15897304236200258</v>
      </c>
      <c r="AA216" s="139">
        <f t="shared" si="79"/>
        <v>0.18788189987163029</v>
      </c>
    </row>
    <row r="217" spans="1:27" x14ac:dyDescent="0.3">
      <c r="A217" s="116">
        <v>39417</v>
      </c>
      <c r="B217" s="137">
        <f t="shared" si="80"/>
        <v>1953900</v>
      </c>
      <c r="C217" s="135">
        <v>53600</v>
      </c>
      <c r="D217" s="136">
        <v>132800</v>
      </c>
      <c r="E217" s="136">
        <v>158300</v>
      </c>
      <c r="F217" s="136">
        <v>83200</v>
      </c>
      <c r="G217" s="136">
        <v>76900</v>
      </c>
      <c r="H217" s="136">
        <v>236100</v>
      </c>
      <c r="I217" s="136">
        <v>27100</v>
      </c>
      <c r="J217" s="136">
        <v>95100</v>
      </c>
      <c r="K217" s="136">
        <v>220100</v>
      </c>
      <c r="L217" s="136">
        <v>194700</v>
      </c>
      <c r="M217" s="136">
        <v>310700</v>
      </c>
      <c r="N217" s="137">
        <v>365300</v>
      </c>
      <c r="O217" s="138"/>
      <c r="P217" s="139">
        <f t="shared" si="79"/>
        <v>2.7432314857464557E-2</v>
      </c>
      <c r="Q217" s="139">
        <f t="shared" si="79"/>
        <v>6.7966630840882336E-2</v>
      </c>
      <c r="R217" s="139">
        <f t="shared" si="79"/>
        <v>8.1017452274937299E-2</v>
      </c>
      <c r="S217" s="139">
        <f t="shared" si="79"/>
        <v>4.2581503659347972E-2</v>
      </c>
      <c r="T217" s="139">
        <f t="shared" si="79"/>
        <v>3.9357183069757919E-2</v>
      </c>
      <c r="U217" s="139">
        <f t="shared" si="79"/>
        <v>0.12083525257177952</v>
      </c>
      <c r="V217" s="139">
        <f t="shared" si="79"/>
        <v>1.3869696504427043E-2</v>
      </c>
      <c r="W217" s="139">
        <f t="shared" si="79"/>
        <v>4.867188699524029E-2</v>
      </c>
      <c r="X217" s="139">
        <f t="shared" si="79"/>
        <v>0.11264650186805876</v>
      </c>
      <c r="Y217" s="139">
        <f t="shared" si="79"/>
        <v>9.9646860125902043E-2</v>
      </c>
      <c r="Z217" s="139">
        <f t="shared" si="79"/>
        <v>0.15901530272787759</v>
      </c>
      <c r="AA217" s="139">
        <f t="shared" si="79"/>
        <v>0.18695941450432468</v>
      </c>
    </row>
    <row r="218" spans="1:27" x14ac:dyDescent="0.3">
      <c r="A218" s="116">
        <v>39448</v>
      </c>
      <c r="B218" s="137">
        <f t="shared" si="80"/>
        <v>1911000</v>
      </c>
      <c r="C218" s="135">
        <v>54700</v>
      </c>
      <c r="D218" s="136">
        <v>129300.00000000001</v>
      </c>
      <c r="E218" s="136">
        <v>153800</v>
      </c>
      <c r="F218" s="136">
        <v>81300</v>
      </c>
      <c r="G218" s="136">
        <v>75600</v>
      </c>
      <c r="H218" s="136">
        <v>226600</v>
      </c>
      <c r="I218" s="136">
        <v>26700</v>
      </c>
      <c r="J218" s="136">
        <v>93700</v>
      </c>
      <c r="K218" s="136">
        <v>217600</v>
      </c>
      <c r="L218" s="136">
        <v>191100</v>
      </c>
      <c r="M218" s="136">
        <v>303400</v>
      </c>
      <c r="N218" s="137">
        <v>357200</v>
      </c>
      <c r="O218" s="138"/>
      <c r="P218" s="139">
        <f t="shared" si="79"/>
        <v>2.8623757195185767E-2</v>
      </c>
      <c r="Q218" s="139">
        <f t="shared" ref="Q218:AA241" si="81">D218/$B218</f>
        <v>6.7660910518053383E-2</v>
      </c>
      <c r="R218" s="139">
        <f t="shared" si="81"/>
        <v>8.0481423338566199E-2</v>
      </c>
      <c r="S218" s="139">
        <f t="shared" si="81"/>
        <v>4.2543171114599689E-2</v>
      </c>
      <c r="T218" s="139">
        <f t="shared" si="81"/>
        <v>3.9560439560439559E-2</v>
      </c>
      <c r="U218" s="139">
        <f t="shared" si="81"/>
        <v>0.11857666143380428</v>
      </c>
      <c r="V218" s="139">
        <f t="shared" si="81"/>
        <v>1.3971742543171115E-2</v>
      </c>
      <c r="W218" s="139">
        <f t="shared" si="81"/>
        <v>4.9031920460491887E-2</v>
      </c>
      <c r="X218" s="139">
        <f t="shared" si="81"/>
        <v>0.11386708529565673</v>
      </c>
      <c r="Y218" s="139">
        <f t="shared" si="81"/>
        <v>0.1</v>
      </c>
      <c r="Z218" s="139">
        <f t="shared" si="81"/>
        <v>0.15876504447933018</v>
      </c>
      <c r="AA218" s="139">
        <f t="shared" si="81"/>
        <v>0.18691784406070119</v>
      </c>
    </row>
    <row r="219" spans="1:27" x14ac:dyDescent="0.3">
      <c r="A219" s="116">
        <v>39479</v>
      </c>
      <c r="B219" s="137">
        <f t="shared" si="80"/>
        <v>1929000</v>
      </c>
      <c r="C219" s="135">
        <v>54500</v>
      </c>
      <c r="D219" s="136">
        <v>131000</v>
      </c>
      <c r="E219" s="136">
        <v>153700</v>
      </c>
      <c r="F219" s="136">
        <v>81500</v>
      </c>
      <c r="G219" s="136">
        <v>75900</v>
      </c>
      <c r="H219" s="136">
        <v>224500</v>
      </c>
      <c r="I219" s="136">
        <v>28500</v>
      </c>
      <c r="J219" s="136">
        <v>94100</v>
      </c>
      <c r="K219" s="136">
        <v>219700</v>
      </c>
      <c r="L219" s="136">
        <v>193400</v>
      </c>
      <c r="M219" s="136">
        <v>307100</v>
      </c>
      <c r="N219" s="137">
        <v>365100</v>
      </c>
      <c r="O219" s="138"/>
      <c r="P219" s="139">
        <f t="shared" ref="P219:U282" si="82">C219/$B219</f>
        <v>2.8252980819077241E-2</v>
      </c>
      <c r="Q219" s="139">
        <f t="shared" si="81"/>
        <v>6.7910834629341624E-2</v>
      </c>
      <c r="R219" s="139">
        <f t="shared" si="81"/>
        <v>7.9678589942975636E-2</v>
      </c>
      <c r="S219" s="139">
        <f t="shared" si="81"/>
        <v>4.2249870399170553E-2</v>
      </c>
      <c r="T219" s="139">
        <f t="shared" si="81"/>
        <v>3.9346811819595644E-2</v>
      </c>
      <c r="U219" s="139">
        <f t="shared" si="81"/>
        <v>0.11638154484188699</v>
      </c>
      <c r="V219" s="139">
        <f t="shared" si="81"/>
        <v>1.4774494556765163E-2</v>
      </c>
      <c r="W219" s="139">
        <f t="shared" si="81"/>
        <v>4.8781752203214103E-2</v>
      </c>
      <c r="X219" s="139">
        <f t="shared" si="81"/>
        <v>0.11389320891653706</v>
      </c>
      <c r="Y219" s="139">
        <f t="shared" si="81"/>
        <v>0.10025920165889061</v>
      </c>
      <c r="Z219" s="139">
        <f t="shared" si="81"/>
        <v>0.15920165889061691</v>
      </c>
      <c r="AA219" s="139">
        <f t="shared" si="81"/>
        <v>0.18926905132192845</v>
      </c>
    </row>
    <row r="220" spans="1:27" x14ac:dyDescent="0.3">
      <c r="A220" s="116">
        <v>39508</v>
      </c>
      <c r="B220" s="137">
        <f t="shared" si="80"/>
        <v>1938000</v>
      </c>
      <c r="C220" s="135">
        <v>54800</v>
      </c>
      <c r="D220" s="136">
        <v>132000</v>
      </c>
      <c r="E220" s="136">
        <v>153200</v>
      </c>
      <c r="F220" s="136">
        <v>81800</v>
      </c>
      <c r="G220" s="136">
        <v>76300</v>
      </c>
      <c r="H220" s="136">
        <v>226600</v>
      </c>
      <c r="I220" s="136">
        <v>30200</v>
      </c>
      <c r="J220" s="136">
        <v>94400</v>
      </c>
      <c r="K220" s="136">
        <v>220500</v>
      </c>
      <c r="L220" s="136">
        <v>196000</v>
      </c>
      <c r="M220" s="136">
        <v>307800</v>
      </c>
      <c r="N220" s="137">
        <v>364400</v>
      </c>
      <c r="O220" s="138"/>
      <c r="P220" s="139">
        <f t="shared" si="82"/>
        <v>2.8276573787409699E-2</v>
      </c>
      <c r="Q220" s="139">
        <f t="shared" si="81"/>
        <v>6.8111455108359129E-2</v>
      </c>
      <c r="R220" s="139">
        <f t="shared" si="81"/>
        <v>7.905056759545924E-2</v>
      </c>
      <c r="S220" s="139">
        <f t="shared" si="81"/>
        <v>4.2208462332301341E-2</v>
      </c>
      <c r="T220" s="139">
        <f t="shared" si="81"/>
        <v>3.9370485036119708E-2</v>
      </c>
      <c r="U220" s="139">
        <f t="shared" si="81"/>
        <v>0.11692466460268318</v>
      </c>
      <c r="V220" s="139">
        <f t="shared" si="81"/>
        <v>1.5583075335397318E-2</v>
      </c>
      <c r="W220" s="139">
        <f t="shared" si="81"/>
        <v>4.8710010319917438E-2</v>
      </c>
      <c r="X220" s="139">
        <f t="shared" si="81"/>
        <v>0.11377708978328173</v>
      </c>
      <c r="Y220" s="139">
        <f t="shared" si="81"/>
        <v>0.10113519091847266</v>
      </c>
      <c r="Z220" s="139">
        <f t="shared" si="81"/>
        <v>0.1588235294117647</v>
      </c>
      <c r="AA220" s="139">
        <f t="shared" si="81"/>
        <v>0.18802889576883386</v>
      </c>
    </row>
    <row r="221" spans="1:27" x14ac:dyDescent="0.3">
      <c r="A221" s="116">
        <v>39539</v>
      </c>
      <c r="B221" s="137">
        <f t="shared" si="80"/>
        <v>1940300</v>
      </c>
      <c r="C221" s="135">
        <v>54900</v>
      </c>
      <c r="D221" s="136">
        <v>133700</v>
      </c>
      <c r="E221" s="136">
        <v>152600</v>
      </c>
      <c r="F221" s="136">
        <v>82400</v>
      </c>
      <c r="G221" s="136">
        <v>75900</v>
      </c>
      <c r="H221" s="136">
        <v>224600</v>
      </c>
      <c r="I221" s="136">
        <v>30100</v>
      </c>
      <c r="J221" s="136">
        <v>93900</v>
      </c>
      <c r="K221" s="136">
        <v>221400</v>
      </c>
      <c r="L221" s="136">
        <v>198900</v>
      </c>
      <c r="M221" s="136">
        <v>305200</v>
      </c>
      <c r="N221" s="137">
        <v>366700</v>
      </c>
      <c r="O221" s="138"/>
      <c r="P221" s="139">
        <f t="shared" si="82"/>
        <v>2.8294593619543371E-2</v>
      </c>
      <c r="Q221" s="139">
        <f t="shared" si="81"/>
        <v>6.8906870071638412E-2</v>
      </c>
      <c r="R221" s="139">
        <f t="shared" si="81"/>
        <v>7.8647631809513993E-2</v>
      </c>
      <c r="S221" s="139">
        <f t="shared" si="81"/>
        <v>4.2467659640261814E-2</v>
      </c>
      <c r="T221" s="139">
        <f t="shared" si="81"/>
        <v>3.9117662217182908E-2</v>
      </c>
      <c r="U221" s="139">
        <f t="shared" si="81"/>
        <v>0.11575529557284955</v>
      </c>
      <c r="V221" s="139">
        <f t="shared" si="81"/>
        <v>1.5513064989950007E-2</v>
      </c>
      <c r="W221" s="139">
        <f t="shared" si="81"/>
        <v>4.8394578158016802E-2</v>
      </c>
      <c r="X221" s="139">
        <f t="shared" si="81"/>
        <v>0.11410606607225687</v>
      </c>
      <c r="Y221" s="139">
        <f t="shared" si="81"/>
        <v>0.1025099211462145</v>
      </c>
      <c r="Z221" s="139">
        <f t="shared" si="81"/>
        <v>0.15729526361902799</v>
      </c>
      <c r="AA221" s="139">
        <f t="shared" si="81"/>
        <v>0.18899139308354379</v>
      </c>
    </row>
    <row r="222" spans="1:27" x14ac:dyDescent="0.3">
      <c r="A222" s="116">
        <v>39569</v>
      </c>
      <c r="B222" s="137">
        <f t="shared" si="80"/>
        <v>1946000</v>
      </c>
      <c r="C222" s="135">
        <v>55200</v>
      </c>
      <c r="D222" s="136">
        <v>135300</v>
      </c>
      <c r="E222" s="136">
        <v>153600</v>
      </c>
      <c r="F222" s="136">
        <v>83000</v>
      </c>
      <c r="G222" s="136">
        <v>76100</v>
      </c>
      <c r="H222" s="136">
        <v>224900</v>
      </c>
      <c r="I222" s="136">
        <v>30800</v>
      </c>
      <c r="J222" s="136">
        <v>93900</v>
      </c>
      <c r="K222" s="136">
        <v>223000</v>
      </c>
      <c r="L222" s="136">
        <v>200000</v>
      </c>
      <c r="M222" s="136">
        <v>303400</v>
      </c>
      <c r="N222" s="137">
        <v>366800</v>
      </c>
      <c r="O222" s="138"/>
      <c r="P222" s="139">
        <f t="shared" si="82"/>
        <v>2.8365878725590956E-2</v>
      </c>
      <c r="Q222" s="139">
        <f t="shared" si="81"/>
        <v>6.9527235354573488E-2</v>
      </c>
      <c r="R222" s="139">
        <f t="shared" si="81"/>
        <v>7.89311408016444E-2</v>
      </c>
      <c r="S222" s="139">
        <f t="shared" si="81"/>
        <v>4.2651593011305243E-2</v>
      </c>
      <c r="T222" s="139">
        <f t="shared" si="81"/>
        <v>3.910585817060637E-2</v>
      </c>
      <c r="U222" s="139">
        <f t="shared" si="81"/>
        <v>0.11557040082219938</v>
      </c>
      <c r="V222" s="139">
        <f t="shared" si="81"/>
        <v>1.5827338129496403E-2</v>
      </c>
      <c r="W222" s="139">
        <f t="shared" si="81"/>
        <v>4.8252826310380269E-2</v>
      </c>
      <c r="X222" s="139">
        <f t="shared" si="81"/>
        <v>0.11459403905447071</v>
      </c>
      <c r="Y222" s="139">
        <f t="shared" si="81"/>
        <v>0.10277492291880781</v>
      </c>
      <c r="Z222" s="139">
        <f t="shared" si="81"/>
        <v>0.15590955806783144</v>
      </c>
      <c r="AA222" s="139">
        <f t="shared" si="81"/>
        <v>0.18848920863309351</v>
      </c>
    </row>
    <row r="223" spans="1:27" x14ac:dyDescent="0.3">
      <c r="A223" s="116">
        <v>39600</v>
      </c>
      <c r="B223" s="137">
        <f t="shared" si="80"/>
        <v>1941300</v>
      </c>
      <c r="C223" s="135">
        <v>55800</v>
      </c>
      <c r="D223" s="136">
        <v>136100</v>
      </c>
      <c r="E223" s="136">
        <v>153900</v>
      </c>
      <c r="F223" s="136">
        <v>82800</v>
      </c>
      <c r="G223" s="136">
        <v>76100</v>
      </c>
      <c r="H223" s="136">
        <v>224900</v>
      </c>
      <c r="I223" s="136">
        <v>31700</v>
      </c>
      <c r="J223" s="136">
        <v>94200</v>
      </c>
      <c r="K223" s="136">
        <v>223500</v>
      </c>
      <c r="L223" s="136">
        <v>200300</v>
      </c>
      <c r="M223" s="136">
        <v>301000</v>
      </c>
      <c r="N223" s="137">
        <v>361000</v>
      </c>
      <c r="O223" s="138"/>
      <c r="P223" s="139">
        <f t="shared" si="82"/>
        <v>2.8743625405656004E-2</v>
      </c>
      <c r="Q223" s="139">
        <f t="shared" si="81"/>
        <v>7.0107659815587489E-2</v>
      </c>
      <c r="R223" s="139">
        <f t="shared" si="81"/>
        <v>7.9276773296244787E-2</v>
      </c>
      <c r="S223" s="139">
        <f t="shared" si="81"/>
        <v>4.2651831247102458E-2</v>
      </c>
      <c r="T223" s="139">
        <f t="shared" si="81"/>
        <v>3.920053572348426E-2</v>
      </c>
      <c r="U223" s="139">
        <f t="shared" si="81"/>
        <v>0.11585020347190027</v>
      </c>
      <c r="V223" s="139">
        <f t="shared" si="81"/>
        <v>1.6329263895327874E-2</v>
      </c>
      <c r="W223" s="139">
        <f t="shared" si="81"/>
        <v>4.8524184824602072E-2</v>
      </c>
      <c r="X223" s="139">
        <f t="shared" si="81"/>
        <v>0.11512903724308453</v>
      </c>
      <c r="Y223" s="139">
        <f t="shared" si="81"/>
        <v>0.10317828259413794</v>
      </c>
      <c r="Z223" s="139">
        <f t="shared" si="81"/>
        <v>0.15505073919538453</v>
      </c>
      <c r="AA223" s="139">
        <f t="shared" si="81"/>
        <v>0.18595786328748776</v>
      </c>
    </row>
    <row r="224" spans="1:27" x14ac:dyDescent="0.3">
      <c r="A224" s="116">
        <v>39630</v>
      </c>
      <c r="B224" s="137">
        <f t="shared" si="80"/>
        <v>1920300</v>
      </c>
      <c r="C224" s="135">
        <v>56200</v>
      </c>
      <c r="D224" s="136">
        <v>134800</v>
      </c>
      <c r="E224" s="136">
        <v>153000</v>
      </c>
      <c r="F224" s="136">
        <v>82100</v>
      </c>
      <c r="G224" s="136">
        <v>75800</v>
      </c>
      <c r="H224" s="136">
        <v>224000</v>
      </c>
      <c r="I224" s="136">
        <v>26600</v>
      </c>
      <c r="J224" s="136">
        <v>93600</v>
      </c>
      <c r="K224" s="136">
        <v>224400</v>
      </c>
      <c r="L224" s="136">
        <v>198200</v>
      </c>
      <c r="M224" s="136">
        <v>298300</v>
      </c>
      <c r="N224" s="137">
        <v>353300</v>
      </c>
      <c r="O224" s="138"/>
      <c r="P224" s="139">
        <f t="shared" si="82"/>
        <v>2.9266260480133314E-2</v>
      </c>
      <c r="Q224" s="139">
        <f t="shared" si="81"/>
        <v>7.0197364995052858E-2</v>
      </c>
      <c r="R224" s="139">
        <f t="shared" si="81"/>
        <v>7.9675050773316672E-2</v>
      </c>
      <c r="S224" s="139">
        <f t="shared" si="81"/>
        <v>4.2753736395354895E-2</v>
      </c>
      <c r="T224" s="139">
        <f t="shared" si="81"/>
        <v>3.9472999010571268E-2</v>
      </c>
      <c r="U224" s="139">
        <f t="shared" si="81"/>
        <v>0.11664844034786231</v>
      </c>
      <c r="V224" s="139">
        <f t="shared" si="81"/>
        <v>1.3852002291308649E-2</v>
      </c>
      <c r="W224" s="139">
        <f t="shared" si="81"/>
        <v>4.8742384002499611E-2</v>
      </c>
      <c r="X224" s="139">
        <f t="shared" si="81"/>
        <v>0.11685674113419778</v>
      </c>
      <c r="Y224" s="139">
        <f t="shared" si="81"/>
        <v>0.1032130396292246</v>
      </c>
      <c r="Z224" s="139">
        <f t="shared" si="81"/>
        <v>0.15534031140967558</v>
      </c>
      <c r="AA224" s="139">
        <f t="shared" si="81"/>
        <v>0.18398166953080247</v>
      </c>
    </row>
    <row r="225" spans="1:27" x14ac:dyDescent="0.3">
      <c r="A225" s="116">
        <v>39661</v>
      </c>
      <c r="B225" s="137">
        <f t="shared" si="80"/>
        <v>1938500</v>
      </c>
      <c r="C225" s="135">
        <v>56300</v>
      </c>
      <c r="D225" s="136">
        <v>136400</v>
      </c>
      <c r="E225" s="136">
        <v>152900</v>
      </c>
      <c r="F225" s="136">
        <v>82800</v>
      </c>
      <c r="G225" s="136">
        <v>76000</v>
      </c>
      <c r="H225" s="136">
        <v>225000</v>
      </c>
      <c r="I225" s="136">
        <v>28000</v>
      </c>
      <c r="J225" s="136">
        <v>93300</v>
      </c>
      <c r="K225" s="136">
        <v>226700</v>
      </c>
      <c r="L225" s="136">
        <v>198700</v>
      </c>
      <c r="M225" s="136">
        <v>303000</v>
      </c>
      <c r="N225" s="137">
        <v>359400</v>
      </c>
      <c r="O225" s="138"/>
      <c r="P225" s="139">
        <f t="shared" si="82"/>
        <v>2.9043074542171782E-2</v>
      </c>
      <c r="Q225" s="139">
        <f t="shared" si="81"/>
        <v>7.0363683260252774E-2</v>
      </c>
      <c r="R225" s="139">
        <f t="shared" si="81"/>
        <v>7.8875419138509151E-2</v>
      </c>
      <c r="S225" s="139">
        <f t="shared" si="81"/>
        <v>4.2713438225432034E-2</v>
      </c>
      <c r="T225" s="139">
        <f t="shared" si="81"/>
        <v>3.9205571318029403E-2</v>
      </c>
      <c r="U225" s="139">
        <f t="shared" si="81"/>
        <v>0.11606912561258705</v>
      </c>
      <c r="V225" s="139">
        <f t="shared" si="81"/>
        <v>1.4444157854010833E-2</v>
      </c>
      <c r="W225" s="139">
        <f t="shared" si="81"/>
        <v>4.8129997420686098E-2</v>
      </c>
      <c r="X225" s="139">
        <f t="shared" si="81"/>
        <v>0.11694609233943772</v>
      </c>
      <c r="Y225" s="139">
        <f t="shared" si="81"/>
        <v>0.10250193448542688</v>
      </c>
      <c r="Z225" s="139">
        <f t="shared" si="81"/>
        <v>0.15630642249161722</v>
      </c>
      <c r="AA225" s="139">
        <f t="shared" si="81"/>
        <v>0.18540108331183905</v>
      </c>
    </row>
    <row r="226" spans="1:27" x14ac:dyDescent="0.3">
      <c r="A226" s="116">
        <v>39692</v>
      </c>
      <c r="B226" s="137">
        <f t="shared" si="80"/>
        <v>1923100</v>
      </c>
      <c r="C226" s="135">
        <v>55700</v>
      </c>
      <c r="D226" s="136">
        <v>135300</v>
      </c>
      <c r="E226" s="136">
        <v>151000</v>
      </c>
      <c r="F226" s="136">
        <v>82000</v>
      </c>
      <c r="G226" s="136">
        <v>75500</v>
      </c>
      <c r="H226" s="136">
        <v>220600</v>
      </c>
      <c r="I226" s="136">
        <v>27900</v>
      </c>
      <c r="J226" s="136">
        <v>92500</v>
      </c>
      <c r="K226" s="136">
        <v>223400</v>
      </c>
      <c r="L226" s="136">
        <v>191400</v>
      </c>
      <c r="M226" s="136">
        <v>302800</v>
      </c>
      <c r="N226" s="137">
        <v>365000</v>
      </c>
      <c r="O226" s="138"/>
      <c r="P226" s="139">
        <f t="shared" si="82"/>
        <v>2.8963652436170766E-2</v>
      </c>
      <c r="Q226" s="139">
        <f t="shared" si="81"/>
        <v>7.0355155738131142E-2</v>
      </c>
      <c r="R226" s="139">
        <f t="shared" si="81"/>
        <v>7.8519057771306744E-2</v>
      </c>
      <c r="S226" s="139">
        <f t="shared" si="81"/>
        <v>4.2639488326140083E-2</v>
      </c>
      <c r="T226" s="139">
        <f t="shared" si="81"/>
        <v>3.9259528885653372E-2</v>
      </c>
      <c r="U226" s="139">
        <f t="shared" si="81"/>
        <v>0.11471062347251833</v>
      </c>
      <c r="V226" s="139">
        <f t="shared" si="81"/>
        <v>1.4507825906089128E-2</v>
      </c>
      <c r="W226" s="139">
        <f t="shared" si="81"/>
        <v>4.809942280692632E-2</v>
      </c>
      <c r="X226" s="139">
        <f t="shared" si="81"/>
        <v>0.11616660600072799</v>
      </c>
      <c r="Y226" s="139">
        <f t="shared" si="81"/>
        <v>9.9526805678331859E-2</v>
      </c>
      <c r="Z226" s="139">
        <f t="shared" si="81"/>
        <v>0.1574541105506734</v>
      </c>
      <c r="AA226" s="139">
        <f t="shared" si="81"/>
        <v>0.18979772242733087</v>
      </c>
    </row>
    <row r="227" spans="1:27" x14ac:dyDescent="0.3">
      <c r="A227" s="116">
        <v>39722</v>
      </c>
      <c r="B227" s="137">
        <f t="shared" si="80"/>
        <v>1951000</v>
      </c>
      <c r="C227" s="135">
        <v>57200</v>
      </c>
      <c r="D227" s="136">
        <v>138000</v>
      </c>
      <c r="E227" s="136">
        <v>152600</v>
      </c>
      <c r="F227" s="136">
        <v>83300</v>
      </c>
      <c r="G227" s="136">
        <v>75400</v>
      </c>
      <c r="H227" s="136">
        <v>223500</v>
      </c>
      <c r="I227" s="136">
        <v>26200</v>
      </c>
      <c r="J227" s="136">
        <v>94300</v>
      </c>
      <c r="K227" s="136">
        <v>225100</v>
      </c>
      <c r="L227" s="136">
        <v>194200</v>
      </c>
      <c r="M227" s="136">
        <v>310100</v>
      </c>
      <c r="N227" s="137">
        <v>371100</v>
      </c>
      <c r="O227" s="138"/>
      <c r="P227" s="139">
        <f t="shared" si="82"/>
        <v>2.9318298308559712E-2</v>
      </c>
      <c r="Q227" s="139">
        <f t="shared" si="81"/>
        <v>7.0732957457713991E-2</v>
      </c>
      <c r="R227" s="139">
        <f t="shared" si="81"/>
        <v>7.8216299333675035E-2</v>
      </c>
      <c r="S227" s="139">
        <f t="shared" si="81"/>
        <v>4.2696053305996927E-2</v>
      </c>
      <c r="T227" s="139">
        <f t="shared" si="81"/>
        <v>3.8646847770374165E-2</v>
      </c>
      <c r="U227" s="139">
        <f t="shared" si="81"/>
        <v>0.11455663762173245</v>
      </c>
      <c r="V227" s="139">
        <f t="shared" si="81"/>
        <v>1.3429010763710917E-2</v>
      </c>
      <c r="W227" s="139">
        <f t="shared" si="81"/>
        <v>4.8334187596104562E-2</v>
      </c>
      <c r="X227" s="139">
        <f t="shared" si="81"/>
        <v>0.11537672988211174</v>
      </c>
      <c r="Y227" s="139">
        <f t="shared" si="81"/>
        <v>9.9538698103536646E-2</v>
      </c>
      <c r="Z227" s="139">
        <f t="shared" si="81"/>
        <v>0.15894413121476167</v>
      </c>
      <c r="AA227" s="139">
        <f t="shared" si="81"/>
        <v>0.1902101486417222</v>
      </c>
    </row>
    <row r="228" spans="1:27" x14ac:dyDescent="0.3">
      <c r="A228" s="116">
        <v>39753</v>
      </c>
      <c r="B228" s="137">
        <f t="shared" si="80"/>
        <v>1958100</v>
      </c>
      <c r="C228" s="135">
        <v>56800</v>
      </c>
      <c r="D228" s="136">
        <v>137700</v>
      </c>
      <c r="E228" s="136">
        <v>151500</v>
      </c>
      <c r="F228" s="136">
        <v>83400</v>
      </c>
      <c r="G228" s="136">
        <v>75000</v>
      </c>
      <c r="H228" s="136">
        <v>228500</v>
      </c>
      <c r="I228" s="136">
        <v>27100</v>
      </c>
      <c r="J228" s="136">
        <v>93300</v>
      </c>
      <c r="K228" s="136">
        <v>225800</v>
      </c>
      <c r="L228" s="136">
        <v>194200</v>
      </c>
      <c r="M228" s="136">
        <v>311200</v>
      </c>
      <c r="N228" s="137">
        <v>373600</v>
      </c>
      <c r="O228" s="138"/>
      <c r="P228" s="139">
        <f t="shared" si="82"/>
        <v>2.9007711557121698E-2</v>
      </c>
      <c r="Q228" s="139">
        <f t="shared" si="81"/>
        <v>7.032327256013482E-2</v>
      </c>
      <c r="R228" s="139">
        <f t="shared" si="81"/>
        <v>7.7370920790562278E-2</v>
      </c>
      <c r="S228" s="139">
        <f t="shared" si="81"/>
        <v>4.2592308870844184E-2</v>
      </c>
      <c r="T228" s="139">
        <f t="shared" si="81"/>
        <v>3.8302436034931824E-2</v>
      </c>
      <c r="U228" s="139">
        <f t="shared" si="81"/>
        <v>0.11669475511975895</v>
      </c>
      <c r="V228" s="139">
        <f t="shared" si="81"/>
        <v>1.3839946887288698E-2</v>
      </c>
      <c r="W228" s="139">
        <f t="shared" si="81"/>
        <v>4.7648230427455189E-2</v>
      </c>
      <c r="X228" s="139">
        <f t="shared" si="81"/>
        <v>0.11531586742250141</v>
      </c>
      <c r="Y228" s="139">
        <f t="shared" si="81"/>
        <v>9.9177774373116798E-2</v>
      </c>
      <c r="Z228" s="139">
        <f t="shared" si="81"/>
        <v>0.15892957458761045</v>
      </c>
      <c r="AA228" s="139">
        <f t="shared" si="81"/>
        <v>0.1907972013686737</v>
      </c>
    </row>
    <row r="229" spans="1:27" x14ac:dyDescent="0.3">
      <c r="A229" s="116">
        <v>39783</v>
      </c>
      <c r="B229" s="137">
        <f t="shared" si="80"/>
        <v>1959400</v>
      </c>
      <c r="C229" s="135">
        <v>56500</v>
      </c>
      <c r="D229" s="136">
        <v>137100</v>
      </c>
      <c r="E229" s="136">
        <v>151600</v>
      </c>
      <c r="F229" s="136">
        <v>83900</v>
      </c>
      <c r="G229" s="136">
        <v>75200</v>
      </c>
      <c r="H229" s="136">
        <v>231400</v>
      </c>
      <c r="I229" s="136">
        <v>27800</v>
      </c>
      <c r="J229" s="136">
        <v>93200</v>
      </c>
      <c r="K229" s="136">
        <v>226300</v>
      </c>
      <c r="L229" s="136">
        <v>194700</v>
      </c>
      <c r="M229" s="136">
        <v>310799.99999999994</v>
      </c>
      <c r="N229" s="137">
        <v>370900</v>
      </c>
      <c r="O229" s="138"/>
      <c r="P229" s="139">
        <f t="shared" si="82"/>
        <v>2.8835357762580383E-2</v>
      </c>
      <c r="Q229" s="139">
        <f t="shared" si="81"/>
        <v>6.9970399101765848E-2</v>
      </c>
      <c r="R229" s="139">
        <f t="shared" si="81"/>
        <v>7.7370623660304172E-2</v>
      </c>
      <c r="S229" s="139">
        <f t="shared" si="81"/>
        <v>4.2819230376645909E-2</v>
      </c>
      <c r="T229" s="139">
        <f t="shared" si="81"/>
        <v>3.8379095641522913E-2</v>
      </c>
      <c r="U229" s="139">
        <f t="shared" si="81"/>
        <v>0.11809737674798408</v>
      </c>
      <c r="V229" s="139">
        <f t="shared" si="81"/>
        <v>1.4188016739818312E-2</v>
      </c>
      <c r="W229" s="139">
        <f t="shared" si="81"/>
        <v>4.7565581300398084E-2</v>
      </c>
      <c r="X229" s="139">
        <f t="shared" si="81"/>
        <v>0.11549453914463612</v>
      </c>
      <c r="Y229" s="139">
        <f t="shared" si="81"/>
        <v>9.9367153210166384E-2</v>
      </c>
      <c r="Z229" s="139">
        <f t="shared" si="81"/>
        <v>0.15861998570991118</v>
      </c>
      <c r="AA229" s="139">
        <f t="shared" si="81"/>
        <v>0.18929264060426662</v>
      </c>
    </row>
    <row r="230" spans="1:27" x14ac:dyDescent="0.3">
      <c r="A230" s="116">
        <v>39814</v>
      </c>
      <c r="B230" s="134">
        <f t="shared" si="80"/>
        <v>1910800</v>
      </c>
      <c r="C230" s="135">
        <v>55700</v>
      </c>
      <c r="D230" s="136">
        <v>132700</v>
      </c>
      <c r="E230" s="136">
        <v>147800</v>
      </c>
      <c r="F230" s="136">
        <v>81500</v>
      </c>
      <c r="G230" s="136">
        <v>73300</v>
      </c>
      <c r="H230" s="136">
        <v>220700</v>
      </c>
      <c r="I230" s="136">
        <v>24900</v>
      </c>
      <c r="J230" s="136">
        <v>91000</v>
      </c>
      <c r="K230" s="136">
        <v>225700</v>
      </c>
      <c r="L230" s="136">
        <v>190700</v>
      </c>
      <c r="M230" s="136">
        <v>302100</v>
      </c>
      <c r="N230" s="137">
        <v>364700</v>
      </c>
      <c r="O230" s="138"/>
      <c r="P230" s="139">
        <f t="shared" si="82"/>
        <v>2.9150094201381621E-2</v>
      </c>
      <c r="Q230" s="139">
        <f t="shared" si="81"/>
        <v>6.9447351894494455E-2</v>
      </c>
      <c r="R230" s="139">
        <f t="shared" si="81"/>
        <v>7.7349801130416576E-2</v>
      </c>
      <c r="S230" s="139">
        <f t="shared" si="81"/>
        <v>4.2652292233619424E-2</v>
      </c>
      <c r="T230" s="139">
        <f t="shared" si="81"/>
        <v>3.8360895959807413E-2</v>
      </c>
      <c r="U230" s="139">
        <f t="shared" si="81"/>
        <v>0.11550136068662341</v>
      </c>
      <c r="V230" s="139">
        <f t="shared" si="81"/>
        <v>1.3031191124136487E-2</v>
      </c>
      <c r="W230" s="139">
        <f t="shared" si="81"/>
        <v>4.7624031819133349E-2</v>
      </c>
      <c r="X230" s="139">
        <f t="shared" si="81"/>
        <v>0.11811806573163074</v>
      </c>
      <c r="Y230" s="139">
        <f t="shared" si="81"/>
        <v>9.9801130416579439E-2</v>
      </c>
      <c r="Z230" s="139">
        <f t="shared" si="81"/>
        <v>0.1581013188193427</v>
      </c>
      <c r="AA230" s="139">
        <f t="shared" si="81"/>
        <v>0.19086246598283441</v>
      </c>
    </row>
    <row r="231" spans="1:27" x14ac:dyDescent="0.3">
      <c r="A231" s="116">
        <v>39845</v>
      </c>
      <c r="B231" s="134">
        <f t="shared" si="80"/>
        <v>1918700</v>
      </c>
      <c r="C231" s="135">
        <v>54900</v>
      </c>
      <c r="D231" s="136">
        <v>132900</v>
      </c>
      <c r="E231" s="136">
        <v>145600</v>
      </c>
      <c r="F231" s="136">
        <v>80100</v>
      </c>
      <c r="G231" s="136">
        <v>73200</v>
      </c>
      <c r="H231" s="136">
        <v>219700</v>
      </c>
      <c r="I231" s="136">
        <v>25200</v>
      </c>
      <c r="J231" s="136">
        <v>90900</v>
      </c>
      <c r="K231" s="136">
        <v>227000</v>
      </c>
      <c r="L231" s="136">
        <v>193400</v>
      </c>
      <c r="M231" s="136">
        <v>304100</v>
      </c>
      <c r="N231" s="137">
        <v>371700</v>
      </c>
      <c r="O231" s="138"/>
      <c r="P231" s="139">
        <f t="shared" si="82"/>
        <v>2.861312346901548E-2</v>
      </c>
      <c r="Q231" s="139">
        <f t="shared" si="81"/>
        <v>6.9265648616250591E-2</v>
      </c>
      <c r="R231" s="139">
        <f t="shared" si="81"/>
        <v>7.58847136081722E-2</v>
      </c>
      <c r="S231" s="139">
        <f t="shared" si="81"/>
        <v>4.1747016208891437E-2</v>
      </c>
      <c r="T231" s="139">
        <f t="shared" si="81"/>
        <v>3.815083129202064E-2</v>
      </c>
      <c r="U231" s="139">
        <f t="shared" si="81"/>
        <v>0.11450461249804555</v>
      </c>
      <c r="V231" s="139">
        <f t="shared" si="81"/>
        <v>1.3133892739875957E-2</v>
      </c>
      <c r="W231" s="139">
        <f t="shared" si="81"/>
        <v>4.7375827383123993E-2</v>
      </c>
      <c r="X231" s="139">
        <f t="shared" si="81"/>
        <v>0.11830927190285088</v>
      </c>
      <c r="Y231" s="139">
        <f t="shared" si="81"/>
        <v>0.10079741491634961</v>
      </c>
      <c r="Z231" s="139">
        <f t="shared" si="81"/>
        <v>0.15849272945223328</v>
      </c>
      <c r="AA231" s="139">
        <f t="shared" si="81"/>
        <v>0.19372491791317037</v>
      </c>
    </row>
    <row r="232" spans="1:27" x14ac:dyDescent="0.3">
      <c r="A232" s="116">
        <v>39873</v>
      </c>
      <c r="B232" s="134">
        <f t="shared" si="80"/>
        <v>1919000</v>
      </c>
      <c r="C232" s="135">
        <v>54100</v>
      </c>
      <c r="D232" s="136">
        <v>132700</v>
      </c>
      <c r="E232" s="136">
        <v>144500</v>
      </c>
      <c r="F232" s="136">
        <v>79900</v>
      </c>
      <c r="G232" s="136">
        <v>72800</v>
      </c>
      <c r="H232" s="136">
        <v>220300</v>
      </c>
      <c r="I232" s="136">
        <v>25200</v>
      </c>
      <c r="J232" s="136">
        <v>91000</v>
      </c>
      <c r="K232" s="136">
        <v>227700</v>
      </c>
      <c r="L232" s="136">
        <v>196100</v>
      </c>
      <c r="M232" s="136">
        <v>303200</v>
      </c>
      <c r="N232" s="137">
        <v>371500</v>
      </c>
      <c r="O232" s="138"/>
      <c r="P232" s="139">
        <f t="shared" si="82"/>
        <v>2.8191766545075561E-2</v>
      </c>
      <c r="Q232" s="139">
        <f t="shared" si="81"/>
        <v>6.9150599270453361E-2</v>
      </c>
      <c r="R232" s="139">
        <f t="shared" si="81"/>
        <v>7.5299635226680567E-2</v>
      </c>
      <c r="S232" s="139">
        <f t="shared" si="81"/>
        <v>4.1636268890046901E-2</v>
      </c>
      <c r="T232" s="139">
        <f t="shared" si="81"/>
        <v>3.7936425221469512E-2</v>
      </c>
      <c r="U232" s="139">
        <f t="shared" si="81"/>
        <v>0.11479937467430953</v>
      </c>
      <c r="V232" s="139">
        <f t="shared" si="81"/>
        <v>1.3131839499739447E-2</v>
      </c>
      <c r="W232" s="139">
        <f t="shared" si="81"/>
        <v>4.7420531526836895E-2</v>
      </c>
      <c r="X232" s="139">
        <f t="shared" si="81"/>
        <v>0.11865554976550287</v>
      </c>
      <c r="Y232" s="139">
        <f t="shared" si="81"/>
        <v>0.10218863991662325</v>
      </c>
      <c r="Z232" s="139">
        <f t="shared" si="81"/>
        <v>0.1579989577905159</v>
      </c>
      <c r="AA232" s="139">
        <f t="shared" si="81"/>
        <v>0.19359041167274621</v>
      </c>
    </row>
    <row r="233" spans="1:27" x14ac:dyDescent="0.3">
      <c r="A233" s="116">
        <v>39904</v>
      </c>
      <c r="B233" s="134">
        <f t="shared" si="80"/>
        <v>1910300</v>
      </c>
      <c r="C233" s="135">
        <v>52000</v>
      </c>
      <c r="D233" s="136">
        <v>130800.00000000001</v>
      </c>
      <c r="E233" s="136">
        <v>144100</v>
      </c>
      <c r="F233" s="136">
        <v>77300</v>
      </c>
      <c r="G233" s="136">
        <v>72100</v>
      </c>
      <c r="H233" s="136">
        <v>219800</v>
      </c>
      <c r="I233" s="136">
        <v>24500</v>
      </c>
      <c r="J233" s="136">
        <v>91700</v>
      </c>
      <c r="K233" s="136">
        <v>228600</v>
      </c>
      <c r="L233" s="136">
        <v>196300</v>
      </c>
      <c r="M233" s="136">
        <v>299700.00000000006</v>
      </c>
      <c r="N233" s="137">
        <v>373400</v>
      </c>
      <c r="O233" s="138"/>
      <c r="P233" s="139">
        <f t="shared" si="82"/>
        <v>2.7220855363031985E-2</v>
      </c>
      <c r="Q233" s="139">
        <f t="shared" si="81"/>
        <v>6.8470920797780457E-2</v>
      </c>
      <c r="R233" s="139">
        <f t="shared" si="81"/>
        <v>7.5433178034863629E-2</v>
      </c>
      <c r="S233" s="139">
        <f t="shared" si="81"/>
        <v>4.0464848453122544E-2</v>
      </c>
      <c r="T233" s="139">
        <f t="shared" si="81"/>
        <v>3.7742762916819349E-2</v>
      </c>
      <c r="U233" s="139">
        <f t="shared" si="81"/>
        <v>0.1150604617075852</v>
      </c>
      <c r="V233" s="139">
        <f t="shared" si="81"/>
        <v>1.282521069989007E-2</v>
      </c>
      <c r="W233" s="139">
        <f t="shared" si="81"/>
        <v>4.8002931476731403E-2</v>
      </c>
      <c r="X233" s="139">
        <f t="shared" si="81"/>
        <v>0.11966706799979061</v>
      </c>
      <c r="Y233" s="139">
        <f t="shared" si="81"/>
        <v>0.10275872899544575</v>
      </c>
      <c r="Z233" s="139">
        <f t="shared" si="81"/>
        <v>0.15688635292885938</v>
      </c>
      <c r="AA233" s="139">
        <f t="shared" si="81"/>
        <v>0.19546668062607966</v>
      </c>
    </row>
    <row r="234" spans="1:27" x14ac:dyDescent="0.3">
      <c r="A234" s="116">
        <v>39934</v>
      </c>
      <c r="B234" s="134">
        <f t="shared" si="80"/>
        <v>1912700</v>
      </c>
      <c r="C234" s="135">
        <v>52200</v>
      </c>
      <c r="D234" s="136">
        <v>131900</v>
      </c>
      <c r="E234" s="136">
        <v>143400</v>
      </c>
      <c r="F234" s="136">
        <v>76900</v>
      </c>
      <c r="G234" s="136">
        <v>72000</v>
      </c>
      <c r="H234" s="136">
        <v>220300</v>
      </c>
      <c r="I234" s="136">
        <v>24800</v>
      </c>
      <c r="J234" s="136">
        <v>91700</v>
      </c>
      <c r="K234" s="136">
        <v>229300</v>
      </c>
      <c r="L234" s="136">
        <v>198500</v>
      </c>
      <c r="M234" s="136">
        <v>299600</v>
      </c>
      <c r="N234" s="137">
        <v>372100</v>
      </c>
      <c r="O234" s="138"/>
      <c r="P234" s="139">
        <f t="shared" si="82"/>
        <v>2.729126365870236E-2</v>
      </c>
      <c r="Q234" s="139">
        <f t="shared" si="81"/>
        <v>6.8960108746797727E-2</v>
      </c>
      <c r="R234" s="139">
        <f t="shared" si="81"/>
        <v>7.4972551889998434E-2</v>
      </c>
      <c r="S234" s="139">
        <f t="shared" si="81"/>
        <v>4.0204945888011712E-2</v>
      </c>
      <c r="T234" s="139">
        <f t="shared" si="81"/>
        <v>3.7643122287865323E-2</v>
      </c>
      <c r="U234" s="139">
        <f t="shared" si="81"/>
        <v>0.11517749777801015</v>
      </c>
      <c r="V234" s="139">
        <f t="shared" si="81"/>
        <v>1.2965964343598054E-2</v>
      </c>
      <c r="W234" s="139">
        <f t="shared" si="81"/>
        <v>4.7942698802739582E-2</v>
      </c>
      <c r="X234" s="139">
        <f t="shared" si="81"/>
        <v>0.1198828880639933</v>
      </c>
      <c r="Y234" s="139">
        <f t="shared" si="81"/>
        <v>0.10377999686307314</v>
      </c>
      <c r="Z234" s="139">
        <f t="shared" si="81"/>
        <v>0.1566372144089507</v>
      </c>
      <c r="AA234" s="139">
        <f t="shared" si="81"/>
        <v>0.19454174726825954</v>
      </c>
    </row>
    <row r="235" spans="1:27" x14ac:dyDescent="0.3">
      <c r="A235" s="116">
        <v>39965</v>
      </c>
      <c r="B235" s="134">
        <f t="shared" si="80"/>
        <v>1897800</v>
      </c>
      <c r="C235" s="135">
        <v>52100</v>
      </c>
      <c r="D235" s="136">
        <v>131100</v>
      </c>
      <c r="E235" s="136">
        <v>142000</v>
      </c>
      <c r="F235" s="136">
        <v>76900</v>
      </c>
      <c r="G235" s="136">
        <v>71700</v>
      </c>
      <c r="H235" s="136">
        <v>221100</v>
      </c>
      <c r="I235" s="136">
        <v>24900</v>
      </c>
      <c r="J235" s="136">
        <v>91800</v>
      </c>
      <c r="K235" s="136">
        <v>229200</v>
      </c>
      <c r="L235" s="136">
        <v>198200</v>
      </c>
      <c r="M235" s="136">
        <v>293500</v>
      </c>
      <c r="N235" s="137">
        <v>365300</v>
      </c>
      <c r="O235" s="138"/>
      <c r="P235" s="139">
        <f t="shared" si="82"/>
        <v>2.7452840130677628E-2</v>
      </c>
      <c r="Q235" s="139">
        <f t="shared" si="81"/>
        <v>6.9079987353778058E-2</v>
      </c>
      <c r="R235" s="139">
        <f t="shared" si="81"/>
        <v>7.4823479818737479E-2</v>
      </c>
      <c r="S235" s="139">
        <f t="shared" si="81"/>
        <v>4.0520602803245862E-2</v>
      </c>
      <c r="T235" s="139">
        <f t="shared" si="81"/>
        <v>3.7780588049320267E-2</v>
      </c>
      <c r="U235" s="139">
        <f t="shared" si="81"/>
        <v>0.11650331963325956</v>
      </c>
      <c r="V235" s="139">
        <f t="shared" si="81"/>
        <v>1.3120455263989883E-2</v>
      </c>
      <c r="W235" s="139">
        <f t="shared" si="81"/>
        <v>4.8371798925071138E-2</v>
      </c>
      <c r="X235" s="139">
        <f t="shared" si="81"/>
        <v>0.1207714195384129</v>
      </c>
      <c r="Y235" s="139">
        <f t="shared" si="81"/>
        <v>0.1044367161977026</v>
      </c>
      <c r="Z235" s="139">
        <f t="shared" si="81"/>
        <v>0.15465275582253135</v>
      </c>
      <c r="AA235" s="139">
        <f t="shared" si="81"/>
        <v>0.19248603646327325</v>
      </c>
    </row>
    <row r="236" spans="1:27" x14ac:dyDescent="0.3">
      <c r="A236" s="116">
        <v>39995</v>
      </c>
      <c r="B236" s="134">
        <f t="shared" si="80"/>
        <v>1881700</v>
      </c>
      <c r="C236" s="135">
        <v>50900</v>
      </c>
      <c r="D236" s="136">
        <v>131600</v>
      </c>
      <c r="E236" s="136">
        <v>141000</v>
      </c>
      <c r="F236" s="136">
        <v>76700</v>
      </c>
      <c r="G236" s="136">
        <v>71500</v>
      </c>
      <c r="H236" s="136">
        <v>221300</v>
      </c>
      <c r="I236" s="136">
        <v>24500</v>
      </c>
      <c r="J236" s="136">
        <v>91600</v>
      </c>
      <c r="K236" s="136">
        <v>230600</v>
      </c>
      <c r="L236" s="136">
        <v>195200</v>
      </c>
      <c r="M236" s="136">
        <v>291500</v>
      </c>
      <c r="N236" s="137">
        <v>355300</v>
      </c>
      <c r="O236" s="138"/>
      <c r="P236" s="139">
        <f t="shared" si="82"/>
        <v>2.7050007971515119E-2</v>
      </c>
      <c r="Q236" s="139">
        <f t="shared" si="81"/>
        <v>6.9936759313386831E-2</v>
      </c>
      <c r="R236" s="139">
        <f t="shared" si="81"/>
        <v>7.4932242121485887E-2</v>
      </c>
      <c r="S236" s="139">
        <f t="shared" si="81"/>
        <v>4.0761013976723173E-2</v>
      </c>
      <c r="T236" s="139">
        <f t="shared" si="81"/>
        <v>3.7997555402030078E-2</v>
      </c>
      <c r="U236" s="139">
        <f t="shared" si="81"/>
        <v>0.11760641972684274</v>
      </c>
      <c r="V236" s="139">
        <f t="shared" si="81"/>
        <v>1.3020141361534782E-2</v>
      </c>
      <c r="W236" s="139">
        <f t="shared" si="81"/>
        <v>4.867938566190147E-2</v>
      </c>
      <c r="X236" s="139">
        <f t="shared" si="81"/>
        <v>0.1225487591008131</v>
      </c>
      <c r="Y236" s="139">
        <f t="shared" si="81"/>
        <v>0.10373598341924856</v>
      </c>
      <c r="Z236" s="139">
        <f t="shared" si="81"/>
        <v>0.15491311048519954</v>
      </c>
      <c r="AA236" s="139">
        <f t="shared" si="81"/>
        <v>0.18881862145931871</v>
      </c>
    </row>
    <row r="237" spans="1:27" x14ac:dyDescent="0.3">
      <c r="A237" s="116">
        <v>40026</v>
      </c>
      <c r="B237" s="134">
        <f t="shared" si="80"/>
        <v>1886600</v>
      </c>
      <c r="C237" s="135">
        <v>50800</v>
      </c>
      <c r="D237" s="136">
        <v>130300.00000000001</v>
      </c>
      <c r="E237" s="136">
        <v>140600</v>
      </c>
      <c r="F237" s="136">
        <v>76900</v>
      </c>
      <c r="G237" s="136">
        <v>71300</v>
      </c>
      <c r="H237" s="136">
        <v>220600</v>
      </c>
      <c r="I237" s="136">
        <v>24100</v>
      </c>
      <c r="J237" s="136">
        <v>91300</v>
      </c>
      <c r="K237" s="136">
        <v>232100</v>
      </c>
      <c r="L237" s="136">
        <v>196000</v>
      </c>
      <c r="M237" s="136">
        <v>295500</v>
      </c>
      <c r="N237" s="137">
        <v>357100</v>
      </c>
      <c r="O237" s="138"/>
      <c r="P237" s="139">
        <f t="shared" si="82"/>
        <v>2.6926746528145872E-2</v>
      </c>
      <c r="Q237" s="139">
        <f t="shared" si="81"/>
        <v>6.9066044736563137E-2</v>
      </c>
      <c r="R237" s="139">
        <f t="shared" si="81"/>
        <v>7.4525601611364359E-2</v>
      </c>
      <c r="S237" s="139">
        <f t="shared" si="81"/>
        <v>4.0761157638079082E-2</v>
      </c>
      <c r="T237" s="139">
        <f t="shared" si="81"/>
        <v>3.7792854871196865E-2</v>
      </c>
      <c r="U237" s="139">
        <f t="shared" si="81"/>
        <v>0.11692992685253896</v>
      </c>
      <c r="V237" s="139">
        <f t="shared" si="81"/>
        <v>1.2774302978903848E-2</v>
      </c>
      <c r="W237" s="139">
        <f t="shared" si="81"/>
        <v>4.8393936181490509E-2</v>
      </c>
      <c r="X237" s="139">
        <f t="shared" si="81"/>
        <v>0.12302554860595781</v>
      </c>
      <c r="Y237" s="139">
        <f t="shared" si="81"/>
        <v>0.10389059684087777</v>
      </c>
      <c r="Z237" s="139">
        <f t="shared" si="81"/>
        <v>0.15663097635958867</v>
      </c>
      <c r="AA237" s="139">
        <f t="shared" si="81"/>
        <v>0.18928230679529312</v>
      </c>
    </row>
    <row r="238" spans="1:27" x14ac:dyDescent="0.3">
      <c r="A238" s="116">
        <v>40057</v>
      </c>
      <c r="B238" s="134">
        <f t="shared" si="80"/>
        <v>1891500</v>
      </c>
      <c r="C238" s="135">
        <v>50300</v>
      </c>
      <c r="D238" s="136">
        <v>128300.00000000001</v>
      </c>
      <c r="E238" s="136">
        <v>140100</v>
      </c>
      <c r="F238" s="136">
        <v>76600</v>
      </c>
      <c r="G238" s="136">
        <v>71000</v>
      </c>
      <c r="H238" s="136">
        <v>220100</v>
      </c>
      <c r="I238" s="136">
        <v>23900</v>
      </c>
      <c r="J238" s="136">
        <v>90700</v>
      </c>
      <c r="K238" s="136">
        <v>231600</v>
      </c>
      <c r="L238" s="136">
        <v>194000</v>
      </c>
      <c r="M238" s="136">
        <v>295299.99999999994</v>
      </c>
      <c r="N238" s="137">
        <v>369600</v>
      </c>
      <c r="O238" s="138"/>
      <c r="P238" s="139">
        <f t="shared" si="82"/>
        <v>2.6592651334919375E-2</v>
      </c>
      <c r="Q238" s="139">
        <f t="shared" si="81"/>
        <v>6.7829764736981241E-2</v>
      </c>
      <c r="R238" s="139">
        <f t="shared" si="81"/>
        <v>7.4068199841395718E-2</v>
      </c>
      <c r="S238" s="139">
        <f t="shared" si="81"/>
        <v>4.0496960084588952E-2</v>
      </c>
      <c r="T238" s="139">
        <f t="shared" si="81"/>
        <v>3.7536346814697329E-2</v>
      </c>
      <c r="U238" s="139">
        <f t="shared" si="81"/>
        <v>0.11636267512556173</v>
      </c>
      <c r="V238" s="139">
        <f t="shared" si="81"/>
        <v>1.2635474491144594E-2</v>
      </c>
      <c r="W238" s="139">
        <f t="shared" si="81"/>
        <v>4.7951361353423212E-2</v>
      </c>
      <c r="X238" s="139">
        <f t="shared" si="81"/>
        <v>0.12244250594766058</v>
      </c>
      <c r="Y238" s="139">
        <f t="shared" si="81"/>
        <v>0.10256410256410256</v>
      </c>
      <c r="Z238" s="139">
        <f t="shared" si="81"/>
        <v>0.15611948189267774</v>
      </c>
      <c r="AA238" s="139">
        <f t="shared" si="81"/>
        <v>0.19540047581284695</v>
      </c>
    </row>
    <row r="239" spans="1:27" x14ac:dyDescent="0.3">
      <c r="A239" s="116">
        <v>40087</v>
      </c>
      <c r="B239" s="134">
        <f t="shared" si="80"/>
        <v>1895100</v>
      </c>
      <c r="C239" s="135">
        <v>50500</v>
      </c>
      <c r="D239" s="136">
        <v>127900</v>
      </c>
      <c r="E239" s="136">
        <v>139500</v>
      </c>
      <c r="F239" s="136">
        <v>76600</v>
      </c>
      <c r="G239" s="136">
        <v>70900</v>
      </c>
      <c r="H239" s="136">
        <v>217700</v>
      </c>
      <c r="I239" s="136">
        <v>24200</v>
      </c>
      <c r="J239" s="136">
        <v>90100</v>
      </c>
      <c r="K239" s="136">
        <v>232900</v>
      </c>
      <c r="L239" s="136">
        <v>191300</v>
      </c>
      <c r="M239" s="136">
        <v>297099.99999999994</v>
      </c>
      <c r="N239" s="137">
        <v>376400</v>
      </c>
      <c r="O239" s="138"/>
      <c r="P239" s="139">
        <f t="shared" si="82"/>
        <v>2.6647670307635481E-2</v>
      </c>
      <c r="Q239" s="139">
        <f t="shared" si="81"/>
        <v>6.748984222468471E-2</v>
      </c>
      <c r="R239" s="139">
        <f t="shared" si="81"/>
        <v>7.3610891245844551E-2</v>
      </c>
      <c r="S239" s="139">
        <f t="shared" si="81"/>
        <v>4.0420030605245107E-2</v>
      </c>
      <c r="T239" s="139">
        <f t="shared" si="81"/>
        <v>3.7412273758640702E-2</v>
      </c>
      <c r="U239" s="139">
        <f t="shared" si="81"/>
        <v>0.1148752044746979</v>
      </c>
      <c r="V239" s="139">
        <f t="shared" si="81"/>
        <v>1.2769774682074825E-2</v>
      </c>
      <c r="W239" s="139">
        <f t="shared" si="81"/>
        <v>4.7543665241939738E-2</v>
      </c>
      <c r="X239" s="139">
        <f t="shared" si="81"/>
        <v>0.1228958893989763</v>
      </c>
      <c r="Y239" s="139">
        <f t="shared" si="81"/>
        <v>0.10094454118516173</v>
      </c>
      <c r="Z239" s="139">
        <f t="shared" si="81"/>
        <v>0.15677272967125741</v>
      </c>
      <c r="AA239" s="139">
        <f t="shared" si="81"/>
        <v>0.19861748720384148</v>
      </c>
    </row>
    <row r="240" spans="1:27" x14ac:dyDescent="0.3">
      <c r="A240" s="116">
        <v>40118</v>
      </c>
      <c r="B240" s="134">
        <f t="shared" si="80"/>
        <v>1902200</v>
      </c>
      <c r="C240" s="135">
        <v>50600</v>
      </c>
      <c r="D240" s="136">
        <v>126900</v>
      </c>
      <c r="E240" s="136">
        <v>138600</v>
      </c>
      <c r="F240" s="136">
        <v>76600</v>
      </c>
      <c r="G240" s="136">
        <v>70800</v>
      </c>
      <c r="H240" s="136">
        <v>222700</v>
      </c>
      <c r="I240" s="136">
        <v>25400</v>
      </c>
      <c r="J240" s="136">
        <v>90600</v>
      </c>
      <c r="K240" s="136">
        <v>233500</v>
      </c>
      <c r="L240" s="136">
        <v>191200</v>
      </c>
      <c r="M240" s="136">
        <v>297600</v>
      </c>
      <c r="N240" s="137">
        <v>377700</v>
      </c>
      <c r="O240" s="138"/>
      <c r="P240" s="139">
        <f t="shared" si="82"/>
        <v>2.6600778046472505E-2</v>
      </c>
      <c r="Q240" s="139">
        <f t="shared" si="81"/>
        <v>6.6712227946588168E-2</v>
      </c>
      <c r="R240" s="139">
        <f t="shared" si="81"/>
        <v>7.2863000735989905E-2</v>
      </c>
      <c r="S240" s="139">
        <f t="shared" si="81"/>
        <v>4.0269162022920829E-2</v>
      </c>
      <c r="T240" s="139">
        <f t="shared" si="81"/>
        <v>3.7220060982020818E-2</v>
      </c>
      <c r="U240" s="139">
        <f t="shared" si="81"/>
        <v>0.11707496582904006</v>
      </c>
      <c r="V240" s="139">
        <f t="shared" si="81"/>
        <v>1.3352959730837976E-2</v>
      </c>
      <c r="W240" s="139">
        <f t="shared" si="81"/>
        <v>4.7629061087162236E-2</v>
      </c>
      <c r="X240" s="139">
        <f t="shared" si="81"/>
        <v>0.12275260225002628</v>
      </c>
      <c r="Y240" s="139">
        <f t="shared" si="81"/>
        <v>0.1005151929344969</v>
      </c>
      <c r="Z240" s="139">
        <f t="shared" si="81"/>
        <v>0.15645042582273158</v>
      </c>
      <c r="AA240" s="139">
        <f t="shared" si="81"/>
        <v>0.19855956261171276</v>
      </c>
    </row>
    <row r="241" spans="1:27" x14ac:dyDescent="0.3">
      <c r="A241" s="116">
        <v>40148</v>
      </c>
      <c r="B241" s="134">
        <f t="shared" si="80"/>
        <v>1896100</v>
      </c>
      <c r="C241" s="135">
        <v>51100</v>
      </c>
      <c r="D241" s="136">
        <v>123500</v>
      </c>
      <c r="E241" s="136">
        <v>137600</v>
      </c>
      <c r="F241" s="136">
        <v>77100</v>
      </c>
      <c r="G241" s="136">
        <v>70400</v>
      </c>
      <c r="H241" s="136">
        <v>223700</v>
      </c>
      <c r="I241" s="136">
        <v>24800</v>
      </c>
      <c r="J241" s="136">
        <v>91000</v>
      </c>
      <c r="K241" s="136">
        <v>233400</v>
      </c>
      <c r="L241" s="136">
        <v>190600</v>
      </c>
      <c r="M241" s="136">
        <v>297600</v>
      </c>
      <c r="N241" s="137">
        <v>375300</v>
      </c>
      <c r="O241" s="138"/>
      <c r="P241" s="139">
        <f t="shared" si="82"/>
        <v>2.6950055376826116E-2</v>
      </c>
      <c r="Q241" s="139">
        <f t="shared" si="81"/>
        <v>6.5133695480196194E-2</v>
      </c>
      <c r="R241" s="139">
        <f t="shared" si="81"/>
        <v>7.2570012130161912E-2</v>
      </c>
      <c r="S241" s="139">
        <f t="shared" ref="S241:AA269" si="83">F241/$B241</f>
        <v>4.0662412320025314E-2</v>
      </c>
      <c r="T241" s="139">
        <f t="shared" si="83"/>
        <v>3.7128843415431677E-2</v>
      </c>
      <c r="U241" s="139">
        <f t="shared" si="83"/>
        <v>0.11797900954591002</v>
      </c>
      <c r="V241" s="139">
        <f t="shared" si="83"/>
        <v>1.3079478930436159E-2</v>
      </c>
      <c r="W241" s="139">
        <f t="shared" si="83"/>
        <v>4.7993249301197194E-2</v>
      </c>
      <c r="X241" s="139">
        <f t="shared" si="83"/>
        <v>0.12309477348241127</v>
      </c>
      <c r="Y241" s="139">
        <f t="shared" si="83"/>
        <v>0.10052212436052951</v>
      </c>
      <c r="Z241" s="139">
        <f t="shared" si="83"/>
        <v>0.15695374716523391</v>
      </c>
      <c r="AA241" s="139">
        <f t="shared" si="83"/>
        <v>0.19793259849164074</v>
      </c>
    </row>
    <row r="242" spans="1:27" x14ac:dyDescent="0.3">
      <c r="A242" s="116">
        <v>40179</v>
      </c>
      <c r="B242" s="134">
        <f t="shared" si="80"/>
        <v>1856400</v>
      </c>
      <c r="C242" s="135">
        <v>50300</v>
      </c>
      <c r="D242" s="136">
        <v>119500</v>
      </c>
      <c r="E242" s="136">
        <v>136600</v>
      </c>
      <c r="F242" s="136">
        <v>75300</v>
      </c>
      <c r="G242" s="136">
        <v>69200</v>
      </c>
      <c r="H242" s="136">
        <v>215100</v>
      </c>
      <c r="I242" s="136">
        <v>24400</v>
      </c>
      <c r="J242" s="136">
        <v>90000</v>
      </c>
      <c r="K242" s="136">
        <v>231000</v>
      </c>
      <c r="L242" s="136">
        <v>187900</v>
      </c>
      <c r="M242" s="136">
        <v>290500</v>
      </c>
      <c r="N242" s="137">
        <v>366600</v>
      </c>
      <c r="O242" s="138"/>
      <c r="P242" s="139">
        <f t="shared" si="82"/>
        <v>2.7095453566041802E-2</v>
      </c>
      <c r="Q242" s="139">
        <f t="shared" si="82"/>
        <v>6.4371902607196718E-2</v>
      </c>
      <c r="R242" s="139">
        <f t="shared" si="82"/>
        <v>7.3583279465632409E-2</v>
      </c>
      <c r="S242" s="139">
        <f t="shared" si="83"/>
        <v>4.0562378797672917E-2</v>
      </c>
      <c r="T242" s="139">
        <f t="shared" si="83"/>
        <v>3.7276449041154923E-2</v>
      </c>
      <c r="U242" s="139">
        <f t="shared" si="83"/>
        <v>0.11586942469295411</v>
      </c>
      <c r="V242" s="139">
        <f t="shared" si="83"/>
        <v>1.3143719026071967E-2</v>
      </c>
      <c r="W242" s="139">
        <f t="shared" si="83"/>
        <v>4.8480930833872012E-2</v>
      </c>
      <c r="X242" s="139">
        <f t="shared" si="83"/>
        <v>0.1244343891402715</v>
      </c>
      <c r="Y242" s="139">
        <f t="shared" si="83"/>
        <v>0.10121741004093945</v>
      </c>
      <c r="Z242" s="139">
        <f t="shared" si="83"/>
        <v>0.15648567119155354</v>
      </c>
      <c r="AA242" s="139">
        <f t="shared" si="83"/>
        <v>0.19747899159663865</v>
      </c>
    </row>
    <row r="243" spans="1:27" x14ac:dyDescent="0.3">
      <c r="A243" s="116">
        <v>40210</v>
      </c>
      <c r="B243" s="134">
        <f t="shared" si="80"/>
        <v>1864800</v>
      </c>
      <c r="C243" s="135">
        <v>51400</v>
      </c>
      <c r="D243" s="136">
        <v>118700</v>
      </c>
      <c r="E243" s="136">
        <v>135800</v>
      </c>
      <c r="F243" s="136">
        <v>75100</v>
      </c>
      <c r="G243" s="136">
        <v>69400</v>
      </c>
      <c r="H243" s="136">
        <v>214100</v>
      </c>
      <c r="I243" s="136">
        <v>24800</v>
      </c>
      <c r="J243" s="136">
        <v>90200</v>
      </c>
      <c r="K243" s="136">
        <v>231300</v>
      </c>
      <c r="L243" s="136">
        <v>189600</v>
      </c>
      <c r="M243" s="136">
        <v>293100</v>
      </c>
      <c r="N243" s="137">
        <v>371300</v>
      </c>
      <c r="O243" s="138"/>
      <c r="P243" s="139">
        <f t="shared" si="82"/>
        <v>2.7563277563277564E-2</v>
      </c>
      <c r="Q243" s="139">
        <f t="shared" si="82"/>
        <v>6.3652938652938654E-2</v>
      </c>
      <c r="R243" s="139">
        <f t="shared" si="82"/>
        <v>7.2822822822822819E-2</v>
      </c>
      <c r="S243" s="139">
        <f t="shared" si="83"/>
        <v>4.027241527241527E-2</v>
      </c>
      <c r="T243" s="139">
        <f t="shared" si="83"/>
        <v>3.7215787215787215E-2</v>
      </c>
      <c r="U243" s="139">
        <f t="shared" si="83"/>
        <v>0.11481123981123981</v>
      </c>
      <c r="V243" s="139">
        <f t="shared" si="83"/>
        <v>1.3299013299013299E-2</v>
      </c>
      <c r="W243" s="139">
        <f t="shared" si="83"/>
        <v>4.8369798369798371E-2</v>
      </c>
      <c r="X243" s="139">
        <f t="shared" si="83"/>
        <v>0.12403474903474904</v>
      </c>
      <c r="Y243" s="139">
        <f t="shared" si="83"/>
        <v>0.10167310167310167</v>
      </c>
      <c r="Z243" s="139">
        <f t="shared" si="83"/>
        <v>0.15717503217503218</v>
      </c>
      <c r="AA243" s="139">
        <f t="shared" si="83"/>
        <v>0.19910982410982411</v>
      </c>
    </row>
    <row r="244" spans="1:27" x14ac:dyDescent="0.3">
      <c r="A244" s="116">
        <v>40238</v>
      </c>
      <c r="B244" s="134">
        <f t="shared" si="80"/>
        <v>1881800</v>
      </c>
      <c r="C244" s="135">
        <v>51900</v>
      </c>
      <c r="D244" s="136">
        <v>120600</v>
      </c>
      <c r="E244" s="136">
        <v>136900</v>
      </c>
      <c r="F244" s="136">
        <v>75600</v>
      </c>
      <c r="G244" s="136">
        <v>69900</v>
      </c>
      <c r="H244" s="136">
        <v>216200</v>
      </c>
      <c r="I244" s="136">
        <v>24500</v>
      </c>
      <c r="J244" s="136">
        <v>90800</v>
      </c>
      <c r="K244" s="136">
        <v>232600</v>
      </c>
      <c r="L244" s="136">
        <v>193600</v>
      </c>
      <c r="M244" s="136">
        <v>295599.99999999994</v>
      </c>
      <c r="N244" s="137">
        <v>373600</v>
      </c>
      <c r="O244" s="138"/>
      <c r="P244" s="139">
        <f t="shared" si="82"/>
        <v>2.7579976618131576E-2</v>
      </c>
      <c r="Q244" s="139">
        <f t="shared" si="82"/>
        <v>6.4087575725369328E-2</v>
      </c>
      <c r="R244" s="139">
        <f t="shared" si="82"/>
        <v>7.2749495164204481E-2</v>
      </c>
      <c r="S244" s="139">
        <f t="shared" si="83"/>
        <v>4.0174301200977786E-2</v>
      </c>
      <c r="T244" s="139">
        <f t="shared" si="83"/>
        <v>3.714528642788819E-2</v>
      </c>
      <c r="U244" s="139">
        <f t="shared" si="83"/>
        <v>0.11488999893718779</v>
      </c>
      <c r="V244" s="139">
        <f t="shared" si="83"/>
        <v>1.3019449463279839E-2</v>
      </c>
      <c r="W244" s="139">
        <f t="shared" si="83"/>
        <v>4.8251673929216705E-2</v>
      </c>
      <c r="X244" s="139">
        <f t="shared" si="83"/>
        <v>0.12360505898607715</v>
      </c>
      <c r="Y244" s="139">
        <f t="shared" si="83"/>
        <v>0.10288022106493783</v>
      </c>
      <c r="Z244" s="139">
        <f t="shared" si="83"/>
        <v>0.15708364332022529</v>
      </c>
      <c r="AA244" s="139">
        <f t="shared" si="83"/>
        <v>0.198533319162504</v>
      </c>
    </row>
    <row r="245" spans="1:27" x14ac:dyDescent="0.3">
      <c r="A245" s="116">
        <v>40269</v>
      </c>
      <c r="B245" s="134">
        <f t="shared" si="80"/>
        <v>1890600</v>
      </c>
      <c r="C245" s="135">
        <v>52500</v>
      </c>
      <c r="D245" s="136">
        <v>119500</v>
      </c>
      <c r="E245" s="136">
        <v>138500</v>
      </c>
      <c r="F245" s="136">
        <v>77300</v>
      </c>
      <c r="G245" s="136">
        <v>70200</v>
      </c>
      <c r="H245" s="136">
        <v>216700</v>
      </c>
      <c r="I245" s="136">
        <v>25300</v>
      </c>
      <c r="J245" s="136">
        <v>90800</v>
      </c>
      <c r="K245" s="136">
        <v>234000</v>
      </c>
      <c r="L245" s="136">
        <v>195900</v>
      </c>
      <c r="M245" s="136">
        <v>296799.99999999994</v>
      </c>
      <c r="N245" s="137">
        <v>373100</v>
      </c>
      <c r="O245" s="138"/>
      <c r="P245" s="139">
        <f t="shared" si="82"/>
        <v>2.776896223421136E-2</v>
      </c>
      <c r="Q245" s="139">
        <f t="shared" si="82"/>
        <v>6.3207447371204914E-2</v>
      </c>
      <c r="R245" s="139">
        <f t="shared" si="82"/>
        <v>7.3257167036919493E-2</v>
      </c>
      <c r="S245" s="139">
        <f t="shared" si="83"/>
        <v>4.0886491061038824E-2</v>
      </c>
      <c r="T245" s="139">
        <f t="shared" si="83"/>
        <v>3.7131069501745474E-2</v>
      </c>
      <c r="U245" s="139">
        <f t="shared" si="83"/>
        <v>0.1146196974505448</v>
      </c>
      <c r="V245" s="139">
        <f t="shared" si="83"/>
        <v>1.3381995133819951E-2</v>
      </c>
      <c r="W245" s="139">
        <f t="shared" si="83"/>
        <v>4.8027081349836027E-2</v>
      </c>
      <c r="X245" s="139">
        <f t="shared" si="83"/>
        <v>0.12377023167248492</v>
      </c>
      <c r="Y245" s="139">
        <f t="shared" si="83"/>
        <v>0.10361789907965725</v>
      </c>
      <c r="Z245" s="139">
        <f t="shared" si="83"/>
        <v>0.15698719983074153</v>
      </c>
      <c r="AA245" s="139">
        <f t="shared" si="83"/>
        <v>0.19734475827779541</v>
      </c>
    </row>
    <row r="246" spans="1:27" x14ac:dyDescent="0.3">
      <c r="A246" s="116">
        <v>40299</v>
      </c>
      <c r="B246" s="134">
        <f t="shared" si="80"/>
        <v>1898500</v>
      </c>
      <c r="C246" s="135">
        <v>53100</v>
      </c>
      <c r="D246" s="136">
        <v>119700</v>
      </c>
      <c r="E246" s="136">
        <v>138700</v>
      </c>
      <c r="F246" s="136">
        <v>77900</v>
      </c>
      <c r="G246" s="136">
        <v>70500</v>
      </c>
      <c r="H246" s="136">
        <v>217200</v>
      </c>
      <c r="I246" s="136">
        <v>25800</v>
      </c>
      <c r="J246" s="136">
        <v>91000</v>
      </c>
      <c r="K246" s="136">
        <v>235300</v>
      </c>
      <c r="L246" s="136">
        <v>197100</v>
      </c>
      <c r="M246" s="136">
        <v>294200</v>
      </c>
      <c r="N246" s="137">
        <v>378000</v>
      </c>
      <c r="O246" s="138"/>
      <c r="P246" s="139">
        <f t="shared" si="82"/>
        <v>2.7969449565446405E-2</v>
      </c>
      <c r="Q246" s="139">
        <f t="shared" si="82"/>
        <v>6.3049776139057156E-2</v>
      </c>
      <c r="R246" s="139">
        <f t="shared" si="82"/>
        <v>7.3057677113510661E-2</v>
      </c>
      <c r="S246" s="139">
        <f t="shared" si="83"/>
        <v>4.1032393995259417E-2</v>
      </c>
      <c r="T246" s="139">
        <f t="shared" si="83"/>
        <v>3.7134579931524886E-2</v>
      </c>
      <c r="U246" s="139">
        <f t="shared" si="83"/>
        <v>0.11440611008691072</v>
      </c>
      <c r="V246" s="139">
        <f t="shared" si="83"/>
        <v>1.3589676060047406E-2</v>
      </c>
      <c r="W246" s="139">
        <f t="shared" si="83"/>
        <v>4.7932578351329996E-2</v>
      </c>
      <c r="X246" s="139">
        <f t="shared" si="83"/>
        <v>0.12393995259415327</v>
      </c>
      <c r="Y246" s="139">
        <f t="shared" si="83"/>
        <v>0.10381880431919936</v>
      </c>
      <c r="Z246" s="139">
        <f t="shared" si="83"/>
        <v>0.15496444561495917</v>
      </c>
      <c r="AA246" s="139">
        <f t="shared" si="83"/>
        <v>0.19910455622860151</v>
      </c>
    </row>
    <row r="247" spans="1:27" x14ac:dyDescent="0.3">
      <c r="A247" s="116">
        <v>40330</v>
      </c>
      <c r="B247" s="134">
        <f t="shared" si="80"/>
        <v>1896400</v>
      </c>
      <c r="C247" s="135">
        <v>53600</v>
      </c>
      <c r="D247" s="136">
        <v>122500</v>
      </c>
      <c r="E247" s="136">
        <v>138800</v>
      </c>
      <c r="F247" s="136">
        <v>78600</v>
      </c>
      <c r="G247" s="136">
        <v>70600</v>
      </c>
      <c r="H247" s="136">
        <v>217200</v>
      </c>
      <c r="I247" s="136">
        <v>26400</v>
      </c>
      <c r="J247" s="136">
        <v>91700</v>
      </c>
      <c r="K247" s="136">
        <v>235400</v>
      </c>
      <c r="L247" s="136">
        <v>197700</v>
      </c>
      <c r="M247" s="136">
        <v>293700</v>
      </c>
      <c r="N247" s="137">
        <v>370200</v>
      </c>
      <c r="O247" s="138"/>
      <c r="P247" s="139">
        <f t="shared" si="82"/>
        <v>2.8264079308162837E-2</v>
      </c>
      <c r="Q247" s="139">
        <f t="shared" si="82"/>
        <v>6.4596076777051259E-2</v>
      </c>
      <c r="R247" s="139">
        <f t="shared" si="82"/>
        <v>7.3191309850242567E-2</v>
      </c>
      <c r="S247" s="139">
        <f t="shared" si="83"/>
        <v>4.1446952119805945E-2</v>
      </c>
      <c r="T247" s="139">
        <f t="shared" si="83"/>
        <v>3.7228432820080148E-2</v>
      </c>
      <c r="U247" s="139">
        <f t="shared" si="83"/>
        <v>0.11453279898755536</v>
      </c>
      <c r="V247" s="139">
        <f t="shared" si="83"/>
        <v>1.3921113689095127E-2</v>
      </c>
      <c r="W247" s="139">
        <f t="shared" si="83"/>
        <v>4.8354777473106937E-2</v>
      </c>
      <c r="X247" s="139">
        <f t="shared" si="83"/>
        <v>0.12412993039443156</v>
      </c>
      <c r="Y247" s="139">
        <f t="shared" si="83"/>
        <v>0.10425015819447374</v>
      </c>
      <c r="Z247" s="139">
        <f t="shared" si="83"/>
        <v>0.15487238979118328</v>
      </c>
      <c r="AA247" s="139">
        <f t="shared" si="83"/>
        <v>0.19521198059481121</v>
      </c>
    </row>
    <row r="248" spans="1:27" x14ac:dyDescent="0.3">
      <c r="A248" s="116">
        <v>40360</v>
      </c>
      <c r="B248" s="134">
        <f t="shared" si="80"/>
        <v>1873800</v>
      </c>
      <c r="C248" s="135">
        <v>53100</v>
      </c>
      <c r="D248" s="136">
        <v>123900</v>
      </c>
      <c r="E248" s="136">
        <v>138100</v>
      </c>
      <c r="F248" s="136">
        <v>79100</v>
      </c>
      <c r="G248" s="136">
        <v>70600</v>
      </c>
      <c r="H248" s="136">
        <v>216200</v>
      </c>
      <c r="I248" s="136">
        <v>23400</v>
      </c>
      <c r="J248" s="136">
        <v>92200</v>
      </c>
      <c r="K248" s="136">
        <v>236400</v>
      </c>
      <c r="L248" s="136">
        <v>194800</v>
      </c>
      <c r="M248" s="136">
        <v>293500</v>
      </c>
      <c r="N248" s="137">
        <v>352500</v>
      </c>
      <c r="O248" s="138"/>
      <c r="P248" s="139">
        <f t="shared" si="82"/>
        <v>2.8338136407300672E-2</v>
      </c>
      <c r="Q248" s="139">
        <f t="shared" si="82"/>
        <v>6.6122318283701575E-2</v>
      </c>
      <c r="R248" s="139">
        <f t="shared" si="82"/>
        <v>7.3700501654392139E-2</v>
      </c>
      <c r="S248" s="139">
        <f t="shared" si="83"/>
        <v>4.2213683424058061E-2</v>
      </c>
      <c r="T248" s="139">
        <f t="shared" si="83"/>
        <v>3.7677446899348918E-2</v>
      </c>
      <c r="U248" s="139">
        <f t="shared" si="83"/>
        <v>0.1153805101931903</v>
      </c>
      <c r="V248" s="139">
        <f t="shared" si="83"/>
        <v>1.2487992315081652E-2</v>
      </c>
      <c r="W248" s="139">
        <f t="shared" si="83"/>
        <v>4.9204824420962752E-2</v>
      </c>
      <c r="X248" s="139">
        <f t="shared" si="83"/>
        <v>0.12616074287544027</v>
      </c>
      <c r="Y248" s="139">
        <f t="shared" si="83"/>
        <v>0.10395986764862845</v>
      </c>
      <c r="Z248" s="139">
        <f t="shared" si="83"/>
        <v>0.15663357882378054</v>
      </c>
      <c r="AA248" s="139">
        <f t="shared" si="83"/>
        <v>0.18812039705411462</v>
      </c>
    </row>
    <row r="249" spans="1:27" x14ac:dyDescent="0.3">
      <c r="A249" s="116">
        <v>40391</v>
      </c>
      <c r="B249" s="134">
        <f t="shared" si="80"/>
        <v>1877100</v>
      </c>
      <c r="C249" s="135">
        <v>53300</v>
      </c>
      <c r="D249" s="136">
        <v>123600</v>
      </c>
      <c r="E249" s="136">
        <v>138100</v>
      </c>
      <c r="F249" s="136">
        <v>79800</v>
      </c>
      <c r="G249" s="136">
        <v>70800</v>
      </c>
      <c r="H249" s="136">
        <v>216000</v>
      </c>
      <c r="I249" s="136">
        <v>23500</v>
      </c>
      <c r="J249" s="136">
        <v>92200</v>
      </c>
      <c r="K249" s="136">
        <v>237000</v>
      </c>
      <c r="L249" s="136">
        <v>195300</v>
      </c>
      <c r="M249" s="136">
        <v>294200</v>
      </c>
      <c r="N249" s="137">
        <v>353300</v>
      </c>
      <c r="O249" s="138"/>
      <c r="P249" s="139">
        <f t="shared" si="82"/>
        <v>2.8394864418517927E-2</v>
      </c>
      <c r="Q249" s="139">
        <f t="shared" si="82"/>
        <v>6.5846252197538757E-2</v>
      </c>
      <c r="R249" s="139">
        <f t="shared" si="82"/>
        <v>7.3570933887379467E-2</v>
      </c>
      <c r="S249" s="139">
        <f t="shared" si="83"/>
        <v>4.2512386127537161E-2</v>
      </c>
      <c r="T249" s="139">
        <f t="shared" si="83"/>
        <v>3.771775611315327E-2</v>
      </c>
      <c r="U249" s="139">
        <f t="shared" si="83"/>
        <v>0.11507112034521336</v>
      </c>
      <c r="V249" s="139">
        <f t="shared" si="83"/>
        <v>1.2519311704224602E-2</v>
      </c>
      <c r="W249" s="139">
        <f t="shared" si="83"/>
        <v>4.9118320814021628E-2</v>
      </c>
      <c r="X249" s="139">
        <f t="shared" si="83"/>
        <v>0.12625859037877576</v>
      </c>
      <c r="Y249" s="139">
        <f t="shared" si="83"/>
        <v>0.10404347131213042</v>
      </c>
      <c r="Z249" s="139">
        <f t="shared" si="83"/>
        <v>0.15673112780352672</v>
      </c>
      <c r="AA249" s="139">
        <f t="shared" si="83"/>
        <v>0.18821586489798092</v>
      </c>
    </row>
    <row r="250" spans="1:27" x14ac:dyDescent="0.3">
      <c r="A250" s="116">
        <v>40422</v>
      </c>
      <c r="B250" s="134">
        <f t="shared" si="80"/>
        <v>1886700</v>
      </c>
      <c r="C250" s="135">
        <v>52900</v>
      </c>
      <c r="D250" s="136">
        <v>123400</v>
      </c>
      <c r="E250" s="136">
        <v>138000</v>
      </c>
      <c r="F250" s="136">
        <v>79900</v>
      </c>
      <c r="G250" s="136">
        <v>70600</v>
      </c>
      <c r="H250" s="136">
        <v>215600</v>
      </c>
      <c r="I250" s="136">
        <v>25600</v>
      </c>
      <c r="J250" s="136">
        <v>91800</v>
      </c>
      <c r="K250" s="136">
        <v>237600</v>
      </c>
      <c r="L250" s="136">
        <v>195700</v>
      </c>
      <c r="M250" s="136">
        <v>294600</v>
      </c>
      <c r="N250" s="137">
        <v>361000</v>
      </c>
      <c r="O250" s="138"/>
      <c r="P250" s="139">
        <f t="shared" si="82"/>
        <v>2.8038373880320135E-2</v>
      </c>
      <c r="Q250" s="139">
        <f t="shared" si="82"/>
        <v>6.5405204855037896E-2</v>
      </c>
      <c r="R250" s="139">
        <f t="shared" si="82"/>
        <v>7.3143584035617742E-2</v>
      </c>
      <c r="S250" s="139">
        <f t="shared" si="83"/>
        <v>4.2349075104680133E-2</v>
      </c>
      <c r="T250" s="139">
        <f t="shared" si="83"/>
        <v>3.7419833571845022E-2</v>
      </c>
      <c r="U250" s="139">
        <f t="shared" si="83"/>
        <v>0.11427359940637091</v>
      </c>
      <c r="V250" s="139">
        <f t="shared" si="83"/>
        <v>1.3568664864578365E-2</v>
      </c>
      <c r="W250" s="139">
        <f t="shared" si="83"/>
        <v>4.865638416282398E-2</v>
      </c>
      <c r="X250" s="139">
        <f t="shared" si="83"/>
        <v>0.12593417077436794</v>
      </c>
      <c r="Y250" s="139">
        <f t="shared" si="83"/>
        <v>0.10372608257804633</v>
      </c>
      <c r="Z250" s="139">
        <f t="shared" si="83"/>
        <v>0.15614565113690571</v>
      </c>
      <c r="AA250" s="139">
        <f t="shared" si="83"/>
        <v>0.19133937562940584</v>
      </c>
    </row>
    <row r="251" spans="1:27" x14ac:dyDescent="0.3">
      <c r="A251" s="116">
        <v>40452</v>
      </c>
      <c r="B251" s="134">
        <f t="shared" si="80"/>
        <v>1896500</v>
      </c>
      <c r="C251" s="135">
        <v>53200</v>
      </c>
      <c r="D251" s="136">
        <v>123500</v>
      </c>
      <c r="E251" s="136">
        <v>138700</v>
      </c>
      <c r="F251" s="136">
        <v>80800</v>
      </c>
      <c r="G251" s="136">
        <v>71300</v>
      </c>
      <c r="H251" s="136">
        <v>218400</v>
      </c>
      <c r="I251" s="136">
        <v>23600</v>
      </c>
      <c r="J251" s="136">
        <v>92200</v>
      </c>
      <c r="K251" s="136">
        <v>237000</v>
      </c>
      <c r="L251" s="136">
        <v>194500</v>
      </c>
      <c r="M251" s="136">
        <v>298200</v>
      </c>
      <c r="N251" s="137">
        <v>365100</v>
      </c>
      <c r="O251" s="138"/>
      <c r="P251" s="139">
        <f t="shared" si="82"/>
        <v>2.805167413656736E-2</v>
      </c>
      <c r="Q251" s="139">
        <f t="shared" si="82"/>
        <v>6.5119957817031379E-2</v>
      </c>
      <c r="R251" s="139">
        <f t="shared" si="82"/>
        <v>7.3134721856050619E-2</v>
      </c>
      <c r="S251" s="139">
        <f t="shared" si="83"/>
        <v>4.2604798312681255E-2</v>
      </c>
      <c r="T251" s="139">
        <f t="shared" si="83"/>
        <v>3.7595570788294223E-2</v>
      </c>
      <c r="U251" s="139">
        <f t="shared" si="83"/>
        <v>0.11515950435011864</v>
      </c>
      <c r="V251" s="139">
        <f t="shared" si="83"/>
        <v>1.2443975744793039E-2</v>
      </c>
      <c r="W251" s="139">
        <f t="shared" si="83"/>
        <v>4.8615871341945692E-2</v>
      </c>
      <c r="X251" s="139">
        <f t="shared" si="83"/>
        <v>0.12496704455576062</v>
      </c>
      <c r="Y251" s="139">
        <f t="shared" si="83"/>
        <v>0.10255734247297654</v>
      </c>
      <c r="Z251" s="139">
        <f t="shared" si="83"/>
        <v>0.15723701555496969</v>
      </c>
      <c r="AA251" s="139">
        <f t="shared" si="83"/>
        <v>0.19251252306881098</v>
      </c>
    </row>
    <row r="252" spans="1:27" x14ac:dyDescent="0.3">
      <c r="A252" s="116">
        <v>40483</v>
      </c>
      <c r="B252" s="134">
        <f t="shared" si="80"/>
        <v>1901400</v>
      </c>
      <c r="C252" s="135">
        <v>52900</v>
      </c>
      <c r="D252" s="136">
        <v>121800</v>
      </c>
      <c r="E252" s="136">
        <v>138000</v>
      </c>
      <c r="F252" s="136">
        <v>80600</v>
      </c>
      <c r="G252" s="136">
        <v>71200</v>
      </c>
      <c r="H252" s="136">
        <v>224500</v>
      </c>
      <c r="I252" s="136">
        <v>24000</v>
      </c>
      <c r="J252" s="136">
        <v>92000</v>
      </c>
      <c r="K252" s="136">
        <v>237500</v>
      </c>
      <c r="L252" s="136">
        <v>195300</v>
      </c>
      <c r="M252" s="136">
        <v>297200</v>
      </c>
      <c r="N252" s="137">
        <v>366400</v>
      </c>
      <c r="O252" s="138"/>
      <c r="P252" s="139">
        <f t="shared" si="82"/>
        <v>2.7821605133059851E-2</v>
      </c>
      <c r="Q252" s="139">
        <f t="shared" si="82"/>
        <v>6.4058062480277692E-2</v>
      </c>
      <c r="R252" s="139">
        <f t="shared" si="82"/>
        <v>7.2578100347112651E-2</v>
      </c>
      <c r="S252" s="139">
        <f t="shared" si="83"/>
        <v>4.2389818028820872E-2</v>
      </c>
      <c r="T252" s="139">
        <f t="shared" si="83"/>
        <v>3.7446092353003051E-2</v>
      </c>
      <c r="U252" s="139">
        <f t="shared" si="83"/>
        <v>0.11807089512990428</v>
      </c>
      <c r="V252" s="139">
        <f t="shared" si="83"/>
        <v>1.2622278321236984E-2</v>
      </c>
      <c r="W252" s="139">
        <f t="shared" si="83"/>
        <v>4.8385400231408436E-2</v>
      </c>
      <c r="X252" s="139">
        <f t="shared" si="83"/>
        <v>0.12490796255390765</v>
      </c>
      <c r="Y252" s="139">
        <f t="shared" si="83"/>
        <v>0.10271378983906596</v>
      </c>
      <c r="Z252" s="139">
        <f t="shared" si="83"/>
        <v>0.15630587987798464</v>
      </c>
      <c r="AA252" s="139">
        <f t="shared" si="83"/>
        <v>0.19270011570421794</v>
      </c>
    </row>
    <row r="253" spans="1:27" x14ac:dyDescent="0.3">
      <c r="A253" s="116">
        <v>40513</v>
      </c>
      <c r="B253" s="134">
        <f t="shared" si="80"/>
        <v>1903200</v>
      </c>
      <c r="C253" s="135">
        <v>53000</v>
      </c>
      <c r="D253" s="136">
        <v>121100</v>
      </c>
      <c r="E253" s="136">
        <v>138300</v>
      </c>
      <c r="F253" s="136">
        <v>81900</v>
      </c>
      <c r="G253" s="136">
        <v>71200</v>
      </c>
      <c r="H253" s="136">
        <v>226800</v>
      </c>
      <c r="I253" s="136">
        <v>24700</v>
      </c>
      <c r="J253" s="136">
        <v>92400</v>
      </c>
      <c r="K253" s="136">
        <v>237800</v>
      </c>
      <c r="L253" s="136">
        <v>194700</v>
      </c>
      <c r="M253" s="136">
        <v>296700.00000000006</v>
      </c>
      <c r="N253" s="137">
        <v>364600</v>
      </c>
      <c r="O253" s="138"/>
      <c r="P253" s="139">
        <f t="shared" si="82"/>
        <v>2.7847835224884404E-2</v>
      </c>
      <c r="Q253" s="139">
        <f t="shared" si="82"/>
        <v>6.3629676334594362E-2</v>
      </c>
      <c r="R253" s="139">
        <f t="shared" si="82"/>
        <v>7.2667087011349302E-2</v>
      </c>
      <c r="S253" s="139">
        <f t="shared" si="83"/>
        <v>4.3032786885245901E-2</v>
      </c>
      <c r="T253" s="139">
        <f t="shared" si="83"/>
        <v>3.7410676754939053E-2</v>
      </c>
      <c r="U253" s="139">
        <f t="shared" si="83"/>
        <v>0.11916771752837327</v>
      </c>
      <c r="V253" s="139">
        <f t="shared" si="83"/>
        <v>1.2978142076502733E-2</v>
      </c>
      <c r="W253" s="139">
        <f t="shared" si="83"/>
        <v>4.8549810844892814E-2</v>
      </c>
      <c r="X253" s="139">
        <f t="shared" si="83"/>
        <v>0.12494745691467003</v>
      </c>
      <c r="Y253" s="139">
        <f t="shared" si="83"/>
        <v>0.10230138713745271</v>
      </c>
      <c r="Z253" s="139">
        <f t="shared" si="83"/>
        <v>0.15589533417402274</v>
      </c>
      <c r="AA253" s="139">
        <f t="shared" si="83"/>
        <v>0.19157208911307272</v>
      </c>
    </row>
    <row r="254" spans="1:27" x14ac:dyDescent="0.3">
      <c r="A254" s="116">
        <v>40544</v>
      </c>
      <c r="B254" s="134">
        <f t="shared" si="80"/>
        <v>1872500</v>
      </c>
      <c r="C254" s="135">
        <v>52400</v>
      </c>
      <c r="D254" s="136">
        <v>118400</v>
      </c>
      <c r="E254" s="136">
        <v>136800</v>
      </c>
      <c r="F254" s="136">
        <v>79500</v>
      </c>
      <c r="G254" s="136">
        <v>71600</v>
      </c>
      <c r="H254" s="136">
        <v>218700</v>
      </c>
      <c r="I254" s="136">
        <v>23400</v>
      </c>
      <c r="J254" s="136">
        <v>91900</v>
      </c>
      <c r="K254" s="136">
        <v>236800</v>
      </c>
      <c r="L254" s="136">
        <v>192600</v>
      </c>
      <c r="M254" s="136">
        <v>292800</v>
      </c>
      <c r="N254" s="137">
        <v>357600</v>
      </c>
      <c r="O254" s="138"/>
      <c r="P254" s="139">
        <f t="shared" si="82"/>
        <v>2.7983978638184245E-2</v>
      </c>
      <c r="Q254" s="139">
        <f t="shared" si="82"/>
        <v>6.3230974632843787E-2</v>
      </c>
      <c r="R254" s="139">
        <f t="shared" si="82"/>
        <v>7.3057409879839788E-2</v>
      </c>
      <c r="S254" s="139">
        <f t="shared" si="83"/>
        <v>4.2456608811749001E-2</v>
      </c>
      <c r="T254" s="139">
        <f t="shared" si="83"/>
        <v>3.8237650200267023E-2</v>
      </c>
      <c r="U254" s="139">
        <f t="shared" si="83"/>
        <v>0.11679572763684913</v>
      </c>
      <c r="V254" s="139">
        <f t="shared" si="83"/>
        <v>1.2496662216288385E-2</v>
      </c>
      <c r="W254" s="139">
        <f t="shared" si="83"/>
        <v>4.9078771695594124E-2</v>
      </c>
      <c r="X254" s="139">
        <f t="shared" si="83"/>
        <v>0.12646194926568757</v>
      </c>
      <c r="Y254" s="139">
        <f t="shared" si="83"/>
        <v>0.10285714285714286</v>
      </c>
      <c r="Z254" s="139">
        <f t="shared" si="83"/>
        <v>0.15636849132176234</v>
      </c>
      <c r="AA254" s="139">
        <f t="shared" si="83"/>
        <v>0.19097463284379171</v>
      </c>
    </row>
    <row r="255" spans="1:27" x14ac:dyDescent="0.3">
      <c r="A255" s="116">
        <v>40575</v>
      </c>
      <c r="B255" s="134">
        <f t="shared" si="80"/>
        <v>1886700</v>
      </c>
      <c r="C255" s="135">
        <v>52900</v>
      </c>
      <c r="D255" s="136">
        <v>120300</v>
      </c>
      <c r="E255" s="136">
        <v>137300</v>
      </c>
      <c r="F255" s="136">
        <v>79400</v>
      </c>
      <c r="G255" s="136">
        <v>71800</v>
      </c>
      <c r="H255" s="136">
        <v>217700</v>
      </c>
      <c r="I255" s="136">
        <v>23500</v>
      </c>
      <c r="J255" s="136">
        <v>92300</v>
      </c>
      <c r="K255" s="136">
        <v>237100</v>
      </c>
      <c r="L255" s="136">
        <v>195000</v>
      </c>
      <c r="M255" s="136">
        <v>297600</v>
      </c>
      <c r="N255" s="137">
        <v>361800</v>
      </c>
      <c r="O255" s="138"/>
      <c r="P255" s="139">
        <f t="shared" si="82"/>
        <v>2.8038373880320135E-2</v>
      </c>
      <c r="Q255" s="139">
        <f t="shared" si="82"/>
        <v>6.3762124344092855E-2</v>
      </c>
      <c r="R255" s="139">
        <f t="shared" si="82"/>
        <v>7.2772565855726931E-2</v>
      </c>
      <c r="S255" s="139">
        <f t="shared" si="83"/>
        <v>4.2084062119043836E-2</v>
      </c>
      <c r="T255" s="139">
        <f t="shared" si="83"/>
        <v>3.805586473737213E-2</v>
      </c>
      <c r="U255" s="139">
        <f t="shared" si="83"/>
        <v>0.11538665394604336</v>
      </c>
      <c r="V255" s="139">
        <f t="shared" si="83"/>
        <v>1.2455610324905921E-2</v>
      </c>
      <c r="W255" s="139">
        <f t="shared" si="83"/>
        <v>4.8921397148460277E-2</v>
      </c>
      <c r="X255" s="139">
        <f t="shared" si="83"/>
        <v>0.12566915778873164</v>
      </c>
      <c r="Y255" s="139">
        <f t="shared" si="83"/>
        <v>0.10335506439815551</v>
      </c>
      <c r="Z255" s="139">
        <f t="shared" si="83"/>
        <v>0.15773572905072347</v>
      </c>
      <c r="AA255" s="139">
        <f t="shared" si="83"/>
        <v>0.19176339640642392</v>
      </c>
    </row>
    <row r="256" spans="1:27" x14ac:dyDescent="0.3">
      <c r="A256" s="116">
        <v>40603</v>
      </c>
      <c r="B256" s="134">
        <f t="shared" si="80"/>
        <v>1898600</v>
      </c>
      <c r="C256" s="135">
        <v>53100</v>
      </c>
      <c r="D256" s="136">
        <v>122800</v>
      </c>
      <c r="E256" s="136">
        <v>137900</v>
      </c>
      <c r="F256" s="136">
        <v>79400</v>
      </c>
      <c r="G256" s="136">
        <v>72100</v>
      </c>
      <c r="H256" s="136">
        <v>219200</v>
      </c>
      <c r="I256" s="136">
        <v>25100</v>
      </c>
      <c r="J256" s="136">
        <v>92300</v>
      </c>
      <c r="K256" s="136">
        <v>237700</v>
      </c>
      <c r="L256" s="136">
        <v>198900</v>
      </c>
      <c r="M256" s="136">
        <v>298300</v>
      </c>
      <c r="N256" s="137">
        <v>361800</v>
      </c>
      <c r="O256" s="138"/>
      <c r="P256" s="139">
        <f t="shared" si="82"/>
        <v>2.796797640366586E-2</v>
      </c>
      <c r="Q256" s="139">
        <f t="shared" si="82"/>
        <v>6.4679237332771519E-2</v>
      </c>
      <c r="R256" s="139">
        <f t="shared" si="82"/>
        <v>7.2632466027599291E-2</v>
      </c>
      <c r="S256" s="139">
        <f t="shared" si="83"/>
        <v>4.1820288633730114E-2</v>
      </c>
      <c r="T256" s="139">
        <f t="shared" si="83"/>
        <v>3.7975350258084906E-2</v>
      </c>
      <c r="U256" s="139">
        <f t="shared" si="83"/>
        <v>0.1154534920467713</v>
      </c>
      <c r="V256" s="139">
        <f t="shared" si="83"/>
        <v>1.3220267565574633E-2</v>
      </c>
      <c r="W256" s="139">
        <f t="shared" si="83"/>
        <v>4.8614768776993576E-2</v>
      </c>
      <c r="X256" s="139">
        <f t="shared" si="83"/>
        <v>0.12519751395765299</v>
      </c>
      <c r="Y256" s="139">
        <f t="shared" si="83"/>
        <v>0.10476140313915516</v>
      </c>
      <c r="Z256" s="139">
        <f t="shared" si="83"/>
        <v>0.15711576951437903</v>
      </c>
      <c r="AA256" s="139">
        <f t="shared" si="83"/>
        <v>0.19056146634362162</v>
      </c>
    </row>
    <row r="257" spans="1:27" x14ac:dyDescent="0.3">
      <c r="A257" s="116">
        <v>40634</v>
      </c>
      <c r="B257" s="134">
        <f t="shared" si="80"/>
        <v>1907500</v>
      </c>
      <c r="C257" s="135">
        <v>54100</v>
      </c>
      <c r="D257" s="136">
        <v>124400</v>
      </c>
      <c r="E257" s="136">
        <v>138100</v>
      </c>
      <c r="F257" s="136">
        <v>80400</v>
      </c>
      <c r="G257" s="136">
        <v>71500</v>
      </c>
      <c r="H257" s="136">
        <v>221200</v>
      </c>
      <c r="I257" s="136">
        <v>23700</v>
      </c>
      <c r="J257" s="136">
        <v>91800</v>
      </c>
      <c r="K257" s="136">
        <v>238800</v>
      </c>
      <c r="L257" s="136">
        <v>201600</v>
      </c>
      <c r="M257" s="136">
        <v>300300</v>
      </c>
      <c r="N257" s="137">
        <v>361600</v>
      </c>
      <c r="O257" s="138"/>
      <c r="P257" s="139">
        <f t="shared" si="82"/>
        <v>2.836173001310616E-2</v>
      </c>
      <c r="Q257" s="139">
        <f t="shared" si="82"/>
        <v>6.5216251638269981E-2</v>
      </c>
      <c r="R257" s="139">
        <f t="shared" si="82"/>
        <v>7.2398427260812581E-2</v>
      </c>
      <c r="S257" s="139">
        <f t="shared" si="83"/>
        <v>4.2149410222804717E-2</v>
      </c>
      <c r="T257" s="139">
        <f t="shared" si="83"/>
        <v>3.7483617300131063E-2</v>
      </c>
      <c r="U257" s="139">
        <f t="shared" si="83"/>
        <v>0.11596330275229358</v>
      </c>
      <c r="V257" s="139">
        <f t="shared" si="83"/>
        <v>1.2424639580602883E-2</v>
      </c>
      <c r="W257" s="139">
        <f t="shared" si="83"/>
        <v>4.8125819134993447E-2</v>
      </c>
      <c r="X257" s="139">
        <f t="shared" si="83"/>
        <v>0.12519003931847969</v>
      </c>
      <c r="Y257" s="139">
        <f t="shared" si="83"/>
        <v>0.10568807339449542</v>
      </c>
      <c r="Z257" s="139">
        <f t="shared" si="83"/>
        <v>0.15743119266055045</v>
      </c>
      <c r="AA257" s="139">
        <f t="shared" si="83"/>
        <v>0.18956749672346002</v>
      </c>
    </row>
    <row r="258" spans="1:27" x14ac:dyDescent="0.3">
      <c r="A258" s="116">
        <v>40664</v>
      </c>
      <c r="B258" s="134">
        <f t="shared" si="80"/>
        <v>1909100</v>
      </c>
      <c r="C258" s="135">
        <v>53900</v>
      </c>
      <c r="D258" s="136">
        <v>123500</v>
      </c>
      <c r="E258" s="136">
        <v>139000</v>
      </c>
      <c r="F258" s="136">
        <v>80600</v>
      </c>
      <c r="G258" s="136">
        <v>72000</v>
      </c>
      <c r="H258" s="136">
        <v>221400</v>
      </c>
      <c r="I258" s="136">
        <v>24600</v>
      </c>
      <c r="J258" s="136">
        <v>91900</v>
      </c>
      <c r="K258" s="136">
        <v>239700</v>
      </c>
      <c r="L258" s="136">
        <v>203700</v>
      </c>
      <c r="M258" s="136">
        <v>298800</v>
      </c>
      <c r="N258" s="137">
        <v>360000</v>
      </c>
      <c r="O258" s="138"/>
      <c r="P258" s="139">
        <f t="shared" si="82"/>
        <v>2.8233198889529097E-2</v>
      </c>
      <c r="Q258" s="139">
        <f t="shared" si="82"/>
        <v>6.469016814205647E-2</v>
      </c>
      <c r="R258" s="139">
        <f t="shared" si="82"/>
        <v>7.2809177099156672E-2</v>
      </c>
      <c r="S258" s="139">
        <f t="shared" si="83"/>
        <v>4.2218846576921064E-2</v>
      </c>
      <c r="T258" s="139">
        <f t="shared" si="83"/>
        <v>3.7714106123304177E-2</v>
      </c>
      <c r="U258" s="139">
        <f t="shared" si="83"/>
        <v>0.11597087632916034</v>
      </c>
      <c r="V258" s="139">
        <f t="shared" si="83"/>
        <v>1.288565292546226E-2</v>
      </c>
      <c r="W258" s="139">
        <f t="shared" si="83"/>
        <v>4.8137866010161859E-2</v>
      </c>
      <c r="X258" s="139">
        <f t="shared" si="83"/>
        <v>0.12555654496883348</v>
      </c>
      <c r="Y258" s="139">
        <f t="shared" si="83"/>
        <v>0.10669949190718139</v>
      </c>
      <c r="Z258" s="139">
        <f t="shared" si="83"/>
        <v>0.15651354041171234</v>
      </c>
      <c r="AA258" s="139">
        <f t="shared" si="83"/>
        <v>0.18857053061652088</v>
      </c>
    </row>
    <row r="259" spans="1:27" x14ac:dyDescent="0.3">
      <c r="A259" s="116">
        <v>40695</v>
      </c>
      <c r="B259" s="134">
        <f t="shared" ref="B259:B319" si="84">SUM(C259:N259)</f>
        <v>1897300</v>
      </c>
      <c r="C259" s="135">
        <v>54600</v>
      </c>
      <c r="D259" s="136">
        <v>122500</v>
      </c>
      <c r="E259" s="136">
        <v>139200</v>
      </c>
      <c r="F259" s="136">
        <v>80500</v>
      </c>
      <c r="G259" s="136">
        <v>72000</v>
      </c>
      <c r="H259" s="136">
        <v>220600</v>
      </c>
      <c r="I259" s="136">
        <v>24000</v>
      </c>
      <c r="J259" s="136">
        <v>91600</v>
      </c>
      <c r="K259" s="136">
        <v>239600</v>
      </c>
      <c r="L259" s="136">
        <v>203600</v>
      </c>
      <c r="M259" s="136">
        <v>295300</v>
      </c>
      <c r="N259" s="137">
        <v>353800</v>
      </c>
      <c r="O259" s="138"/>
      <c r="P259" s="139">
        <f t="shared" si="82"/>
        <v>2.8777736783850736E-2</v>
      </c>
      <c r="Q259" s="139">
        <f t="shared" si="82"/>
        <v>6.4565435091972809E-2</v>
      </c>
      <c r="R259" s="139">
        <f t="shared" si="82"/>
        <v>7.3367416855531539E-2</v>
      </c>
      <c r="S259" s="139">
        <f t="shared" si="83"/>
        <v>4.2428714489010699E-2</v>
      </c>
      <c r="T259" s="139">
        <f t="shared" si="83"/>
        <v>3.7948663890792177E-2</v>
      </c>
      <c r="U259" s="139">
        <f t="shared" si="83"/>
        <v>0.11627048964317714</v>
      </c>
      <c r="V259" s="139">
        <f t="shared" si="83"/>
        <v>1.264955463026406E-2</v>
      </c>
      <c r="W259" s="139">
        <f t="shared" si="83"/>
        <v>4.8279133505507825E-2</v>
      </c>
      <c r="X259" s="139">
        <f t="shared" si="83"/>
        <v>0.1262847203921362</v>
      </c>
      <c r="Y259" s="139">
        <f t="shared" si="83"/>
        <v>0.10731038844674011</v>
      </c>
      <c r="Z259" s="139">
        <f t="shared" si="83"/>
        <v>0.15564222842987402</v>
      </c>
      <c r="AA259" s="139">
        <f t="shared" si="83"/>
        <v>0.18647551784114266</v>
      </c>
    </row>
    <row r="260" spans="1:27" x14ac:dyDescent="0.3">
      <c r="A260" s="116">
        <v>40725</v>
      </c>
      <c r="B260" s="134">
        <f t="shared" si="84"/>
        <v>1888500</v>
      </c>
      <c r="C260" s="135">
        <v>55600</v>
      </c>
      <c r="D260" s="136">
        <v>123400</v>
      </c>
      <c r="E260" s="136">
        <v>140400</v>
      </c>
      <c r="F260" s="136">
        <v>81300</v>
      </c>
      <c r="G260" s="136">
        <v>72500</v>
      </c>
      <c r="H260" s="136">
        <v>220100</v>
      </c>
      <c r="I260" s="136">
        <v>22900</v>
      </c>
      <c r="J260" s="136">
        <v>91600</v>
      </c>
      <c r="K260" s="136">
        <v>239600</v>
      </c>
      <c r="L260" s="136">
        <v>202200</v>
      </c>
      <c r="M260" s="136">
        <v>295600</v>
      </c>
      <c r="N260" s="137">
        <v>343300</v>
      </c>
      <c r="O260" s="138"/>
      <c r="P260" s="139">
        <f t="shared" si="82"/>
        <v>2.9441355573206249E-2</v>
      </c>
      <c r="Q260" s="139">
        <f t="shared" si="82"/>
        <v>6.5342864707439774E-2</v>
      </c>
      <c r="R260" s="139">
        <f t="shared" si="82"/>
        <v>7.434471803018268E-2</v>
      </c>
      <c r="S260" s="139">
        <f t="shared" si="83"/>
        <v>4.3050039714058776E-2</v>
      </c>
      <c r="T260" s="139">
        <f t="shared" si="83"/>
        <v>3.8390256817580092E-2</v>
      </c>
      <c r="U260" s="139">
        <f t="shared" si="83"/>
        <v>0.11654752449033624</v>
      </c>
      <c r="V260" s="139">
        <f t="shared" si="83"/>
        <v>1.21260259465184E-2</v>
      </c>
      <c r="W260" s="139">
        <f t="shared" si="83"/>
        <v>4.8504103786073602E-2</v>
      </c>
      <c r="X260" s="139">
        <f t="shared" si="83"/>
        <v>0.12687317977230606</v>
      </c>
      <c r="Y260" s="139">
        <f t="shared" si="83"/>
        <v>0.10706910246227165</v>
      </c>
      <c r="Z260" s="139">
        <f t="shared" si="83"/>
        <v>0.15652634365898863</v>
      </c>
      <c r="AA260" s="139">
        <f t="shared" si="83"/>
        <v>0.18178448504103786</v>
      </c>
    </row>
    <row r="261" spans="1:27" x14ac:dyDescent="0.3">
      <c r="A261" s="116">
        <v>40756</v>
      </c>
      <c r="B261" s="134">
        <f t="shared" si="84"/>
        <v>1895700</v>
      </c>
      <c r="C261" s="135">
        <v>55800</v>
      </c>
      <c r="D261" s="136">
        <v>122500</v>
      </c>
      <c r="E261" s="136">
        <v>140800</v>
      </c>
      <c r="F261" s="136">
        <v>81900</v>
      </c>
      <c r="G261" s="136">
        <v>72500</v>
      </c>
      <c r="H261" s="136">
        <v>219500</v>
      </c>
      <c r="I261" s="136">
        <v>22900</v>
      </c>
      <c r="J261" s="136">
        <v>91300</v>
      </c>
      <c r="K261" s="136">
        <v>240800</v>
      </c>
      <c r="L261" s="136">
        <v>203900</v>
      </c>
      <c r="M261" s="136">
        <v>298900</v>
      </c>
      <c r="N261" s="137">
        <v>344900</v>
      </c>
      <c r="O261" s="138"/>
      <c r="P261" s="139">
        <f t="shared" si="82"/>
        <v>2.9435037189428706E-2</v>
      </c>
      <c r="Q261" s="139">
        <f t="shared" si="82"/>
        <v>6.4619929313709981E-2</v>
      </c>
      <c r="R261" s="139">
        <f t="shared" si="82"/>
        <v>7.4273355488737675E-2</v>
      </c>
      <c r="S261" s="139">
        <f t="shared" si="83"/>
        <v>4.3203038455451814E-2</v>
      </c>
      <c r="T261" s="139">
        <f t="shared" si="83"/>
        <v>3.8244447961175293E-2</v>
      </c>
      <c r="U261" s="139">
        <f t="shared" si="83"/>
        <v>0.11578836313762726</v>
      </c>
      <c r="V261" s="139">
        <f t="shared" si="83"/>
        <v>1.2079970459460885E-2</v>
      </c>
      <c r="W261" s="139">
        <f t="shared" si="83"/>
        <v>4.8161628949728336E-2</v>
      </c>
      <c r="X261" s="139">
        <f t="shared" si="83"/>
        <v>0.12702431819380702</v>
      </c>
      <c r="Y261" s="139">
        <f t="shared" si="83"/>
        <v>0.10755921295563645</v>
      </c>
      <c r="Z261" s="139">
        <f t="shared" si="83"/>
        <v>0.15767262752545233</v>
      </c>
      <c r="AA261" s="139">
        <f t="shared" si="83"/>
        <v>0.18193807036978424</v>
      </c>
    </row>
    <row r="262" spans="1:27" x14ac:dyDescent="0.3">
      <c r="A262" s="116">
        <v>40787</v>
      </c>
      <c r="B262" s="134">
        <f t="shared" si="84"/>
        <v>1910200</v>
      </c>
      <c r="C262" s="135">
        <v>55800</v>
      </c>
      <c r="D262" s="136">
        <v>123100</v>
      </c>
      <c r="E262" s="136">
        <v>141500</v>
      </c>
      <c r="F262" s="136">
        <v>82100</v>
      </c>
      <c r="G262" s="136">
        <v>72400</v>
      </c>
      <c r="H262" s="136">
        <v>218600</v>
      </c>
      <c r="I262" s="136">
        <v>23000</v>
      </c>
      <c r="J262" s="136">
        <v>91700</v>
      </c>
      <c r="K262" s="136">
        <v>241400</v>
      </c>
      <c r="L262" s="136">
        <v>202500</v>
      </c>
      <c r="M262" s="136">
        <v>301400</v>
      </c>
      <c r="N262" s="137">
        <v>356700</v>
      </c>
      <c r="O262" s="138"/>
      <c r="P262" s="139">
        <f t="shared" si="82"/>
        <v>2.9211600879489059E-2</v>
      </c>
      <c r="Q262" s="139">
        <f t="shared" si="82"/>
        <v>6.444351376819181E-2</v>
      </c>
      <c r="R262" s="139">
        <f t="shared" si="82"/>
        <v>7.4076012982933731E-2</v>
      </c>
      <c r="S262" s="139">
        <f t="shared" si="83"/>
        <v>4.2979792691864728E-2</v>
      </c>
      <c r="T262" s="139">
        <f t="shared" si="83"/>
        <v>3.7901790388440999E-2</v>
      </c>
      <c r="U262" s="139">
        <f t="shared" si="83"/>
        <v>0.11443827871427076</v>
      </c>
      <c r="V262" s="139">
        <f t="shared" si="83"/>
        <v>1.204062401842739E-2</v>
      </c>
      <c r="W262" s="139">
        <f t="shared" si="83"/>
        <v>4.8005444456077899E-2</v>
      </c>
      <c r="X262" s="139">
        <f t="shared" si="83"/>
        <v>0.12637420165427704</v>
      </c>
      <c r="Y262" s="139">
        <f t="shared" si="83"/>
        <v>0.10600984190137158</v>
      </c>
      <c r="Z262" s="139">
        <f t="shared" si="83"/>
        <v>0.15778452518060937</v>
      </c>
      <c r="AA262" s="139">
        <f t="shared" si="83"/>
        <v>0.18673437336404564</v>
      </c>
    </row>
    <row r="263" spans="1:27" x14ac:dyDescent="0.3">
      <c r="A263" s="116">
        <v>40817</v>
      </c>
      <c r="B263" s="134">
        <f t="shared" si="84"/>
        <v>1918300</v>
      </c>
      <c r="C263" s="135">
        <v>55700</v>
      </c>
      <c r="D263" s="136">
        <v>122300</v>
      </c>
      <c r="E263" s="136">
        <v>142300</v>
      </c>
      <c r="F263" s="136">
        <v>82100</v>
      </c>
      <c r="G263" s="136">
        <v>72600</v>
      </c>
      <c r="H263" s="136">
        <v>219900</v>
      </c>
      <c r="I263" s="136">
        <v>23600</v>
      </c>
      <c r="J263" s="136">
        <v>91900</v>
      </c>
      <c r="K263" s="136">
        <v>241800</v>
      </c>
      <c r="L263" s="136">
        <v>201100</v>
      </c>
      <c r="M263" s="136">
        <v>304000</v>
      </c>
      <c r="N263" s="137">
        <v>361000</v>
      </c>
      <c r="O263" s="138"/>
      <c r="P263" s="139">
        <f t="shared" si="82"/>
        <v>2.9036125736329042E-2</v>
      </c>
      <c r="Q263" s="139">
        <f t="shared" si="82"/>
        <v>6.3754365844758382E-2</v>
      </c>
      <c r="R263" s="139">
        <f t="shared" si="82"/>
        <v>7.4180263775217636E-2</v>
      </c>
      <c r="S263" s="139">
        <f t="shared" si="83"/>
        <v>4.2798311004535267E-2</v>
      </c>
      <c r="T263" s="139">
        <f t="shared" si="83"/>
        <v>3.7846009487567119E-2</v>
      </c>
      <c r="U263" s="139">
        <f t="shared" si="83"/>
        <v>0.11463274774539957</v>
      </c>
      <c r="V263" s="139">
        <f t="shared" si="83"/>
        <v>1.2302559557941928E-2</v>
      </c>
      <c r="W263" s="139">
        <f t="shared" si="83"/>
        <v>4.7907000990460302E-2</v>
      </c>
      <c r="X263" s="139">
        <f t="shared" si="83"/>
        <v>0.12604910597925245</v>
      </c>
      <c r="Y263" s="139">
        <f t="shared" si="83"/>
        <v>0.10483240369076786</v>
      </c>
      <c r="Z263" s="139">
        <f t="shared" si="83"/>
        <v>0.15847364854298077</v>
      </c>
      <c r="AA263" s="139">
        <f t="shared" si="83"/>
        <v>0.18818745764478967</v>
      </c>
    </row>
    <row r="264" spans="1:27" x14ac:dyDescent="0.3">
      <c r="A264" s="116">
        <v>40848</v>
      </c>
      <c r="B264" s="134">
        <f t="shared" si="84"/>
        <v>1925300</v>
      </c>
      <c r="C264" s="135">
        <v>55700</v>
      </c>
      <c r="D264" s="136">
        <v>120300</v>
      </c>
      <c r="E264" s="136">
        <v>141700</v>
      </c>
      <c r="F264" s="136">
        <v>82200</v>
      </c>
      <c r="G264" s="136">
        <v>72700</v>
      </c>
      <c r="H264" s="136">
        <v>226400</v>
      </c>
      <c r="I264" s="136">
        <v>23500</v>
      </c>
      <c r="J264" s="136">
        <v>91700</v>
      </c>
      <c r="K264" s="136">
        <v>242700</v>
      </c>
      <c r="L264" s="136">
        <v>202500</v>
      </c>
      <c r="M264" s="136">
        <v>304500</v>
      </c>
      <c r="N264" s="137">
        <v>361400</v>
      </c>
      <c r="O264" s="138"/>
      <c r="P264" s="139">
        <f t="shared" si="82"/>
        <v>2.8930556276943853E-2</v>
      </c>
      <c r="Q264" s="139">
        <f t="shared" si="82"/>
        <v>6.2483768763309612E-2</v>
      </c>
      <c r="R264" s="139">
        <f t="shared" si="82"/>
        <v>7.3598919648885888E-2</v>
      </c>
      <c r="S264" s="139">
        <f t="shared" si="83"/>
        <v>4.2694644990391106E-2</v>
      </c>
      <c r="T264" s="139">
        <f t="shared" si="83"/>
        <v>3.7760349036513791E-2</v>
      </c>
      <c r="U264" s="139">
        <f t="shared" si="83"/>
        <v>0.11759206357450787</v>
      </c>
      <c r="V264" s="139">
        <f t="shared" si="83"/>
        <v>1.2205889991170208E-2</v>
      </c>
      <c r="W264" s="139">
        <f t="shared" si="83"/>
        <v>4.7628940944268429E-2</v>
      </c>
      <c r="X264" s="139">
        <f t="shared" si="83"/>
        <v>0.12605827663221317</v>
      </c>
      <c r="Y264" s="139">
        <f t="shared" si="83"/>
        <v>0.10517841375370073</v>
      </c>
      <c r="Z264" s="139">
        <f t="shared" si="83"/>
        <v>0.15815717031112034</v>
      </c>
      <c r="AA264" s="139">
        <f t="shared" si="83"/>
        <v>0.18771100607697502</v>
      </c>
    </row>
    <row r="265" spans="1:27" x14ac:dyDescent="0.3">
      <c r="A265" s="116">
        <v>40878</v>
      </c>
      <c r="B265" s="134">
        <f t="shared" si="84"/>
        <v>1924600</v>
      </c>
      <c r="C265" s="135">
        <v>55900</v>
      </c>
      <c r="D265" s="136">
        <v>118800</v>
      </c>
      <c r="E265" s="136">
        <v>141500</v>
      </c>
      <c r="F265" s="136">
        <v>83300</v>
      </c>
      <c r="G265" s="136">
        <v>72800</v>
      </c>
      <c r="H265" s="136">
        <v>228100</v>
      </c>
      <c r="I265" s="136">
        <v>24200</v>
      </c>
      <c r="J265" s="136">
        <v>91700</v>
      </c>
      <c r="K265" s="136">
        <v>243600</v>
      </c>
      <c r="L265" s="136">
        <v>203100</v>
      </c>
      <c r="M265" s="136">
        <v>303300</v>
      </c>
      <c r="N265" s="137">
        <v>358300</v>
      </c>
      <c r="O265" s="138"/>
      <c r="P265" s="139">
        <f t="shared" si="82"/>
        <v>2.9044996362880597E-2</v>
      </c>
      <c r="Q265" s="139">
        <f t="shared" si="82"/>
        <v>6.1727112127195262E-2</v>
      </c>
      <c r="R265" s="139">
        <f t="shared" si="82"/>
        <v>7.3521770757560015E-2</v>
      </c>
      <c r="S265" s="139">
        <f t="shared" si="83"/>
        <v>4.3281720877065367E-2</v>
      </c>
      <c r="T265" s="139">
        <f t="shared" si="83"/>
        <v>3.7826041774914269E-2</v>
      </c>
      <c r="U265" s="139">
        <f t="shared" si="83"/>
        <v>0.11851813363815858</v>
      </c>
      <c r="V265" s="139">
        <f t="shared" si="83"/>
        <v>1.257404135924348E-2</v>
      </c>
      <c r="W265" s="139">
        <f t="shared" si="83"/>
        <v>4.7646264158786242E-2</v>
      </c>
      <c r="X265" s="139">
        <f t="shared" si="83"/>
        <v>0.12657175516990543</v>
      </c>
      <c r="Y265" s="139">
        <f t="shared" si="83"/>
        <v>0.10552842149017978</v>
      </c>
      <c r="Z265" s="139">
        <f t="shared" si="83"/>
        <v>0.1575911877792788</v>
      </c>
      <c r="AA265" s="139">
        <f t="shared" si="83"/>
        <v>0.18616855450483216</v>
      </c>
    </row>
    <row r="266" spans="1:27" x14ac:dyDescent="0.3">
      <c r="A266" s="116">
        <v>40909</v>
      </c>
      <c r="B266" s="134">
        <f t="shared" si="84"/>
        <v>1894900</v>
      </c>
      <c r="C266" s="135">
        <v>56900</v>
      </c>
      <c r="D266" s="136">
        <v>119200</v>
      </c>
      <c r="E266" s="136">
        <v>139600</v>
      </c>
      <c r="F266" s="136">
        <v>81300</v>
      </c>
      <c r="G266" s="136">
        <v>71900</v>
      </c>
      <c r="H266" s="136">
        <v>220400</v>
      </c>
      <c r="I266" s="136">
        <v>23200</v>
      </c>
      <c r="J266" s="136">
        <v>90800</v>
      </c>
      <c r="K266" s="136">
        <v>240200</v>
      </c>
      <c r="L266" s="136">
        <v>201600</v>
      </c>
      <c r="M266" s="136">
        <v>299800</v>
      </c>
      <c r="N266" s="137">
        <v>350000</v>
      </c>
      <c r="O266" s="138"/>
      <c r="P266" s="139">
        <f t="shared" si="82"/>
        <v>3.0027969813710486E-2</v>
      </c>
      <c r="Q266" s="139">
        <f t="shared" si="82"/>
        <v>6.2905694231885592E-2</v>
      </c>
      <c r="R266" s="139">
        <f t="shared" si="82"/>
        <v>7.367143384875191E-2</v>
      </c>
      <c r="S266" s="139">
        <f t="shared" si="83"/>
        <v>4.2904638767217271E-2</v>
      </c>
      <c r="T266" s="139">
        <f t="shared" si="83"/>
        <v>3.7943954826112195E-2</v>
      </c>
      <c r="U266" s="139">
        <f t="shared" si="83"/>
        <v>0.11631220644888912</v>
      </c>
      <c r="V266" s="139">
        <f t="shared" si="83"/>
        <v>1.2243390152514645E-2</v>
      </c>
      <c r="W266" s="139">
        <f t="shared" si="83"/>
        <v>4.7918095941738348E-2</v>
      </c>
      <c r="X266" s="139">
        <f t="shared" si="83"/>
        <v>0.12676130666525939</v>
      </c>
      <c r="Y266" s="139">
        <f t="shared" si="83"/>
        <v>0.10639083856667898</v>
      </c>
      <c r="Z266" s="139">
        <f t="shared" si="83"/>
        <v>0.15821415378120218</v>
      </c>
      <c r="AA266" s="139">
        <f t="shared" si="83"/>
        <v>0.1847063169560399</v>
      </c>
    </row>
    <row r="267" spans="1:27" x14ac:dyDescent="0.3">
      <c r="A267" s="116">
        <v>40940</v>
      </c>
      <c r="B267" s="134">
        <f t="shared" si="84"/>
        <v>1909000</v>
      </c>
      <c r="C267" s="135">
        <v>57700</v>
      </c>
      <c r="D267" s="136">
        <v>122100</v>
      </c>
      <c r="E267" s="136">
        <v>139700</v>
      </c>
      <c r="F267" s="136">
        <v>81200</v>
      </c>
      <c r="G267" s="136">
        <v>72100</v>
      </c>
      <c r="H267" s="136">
        <v>218800</v>
      </c>
      <c r="I267" s="136">
        <v>23900</v>
      </c>
      <c r="J267" s="136">
        <v>91200</v>
      </c>
      <c r="K267" s="136">
        <v>240500</v>
      </c>
      <c r="L267" s="136">
        <v>203200</v>
      </c>
      <c r="M267" s="136">
        <v>304400</v>
      </c>
      <c r="N267" s="137">
        <v>354200</v>
      </c>
      <c r="O267" s="138"/>
      <c r="P267" s="139">
        <f t="shared" si="82"/>
        <v>3.0225248821372445E-2</v>
      </c>
      <c r="Q267" s="139">
        <f t="shared" si="82"/>
        <v>6.3960188580408597E-2</v>
      </c>
      <c r="R267" s="139">
        <f t="shared" si="82"/>
        <v>7.317967522262965E-2</v>
      </c>
      <c r="S267" s="139">
        <f t="shared" si="83"/>
        <v>4.2535358826610789E-2</v>
      </c>
      <c r="T267" s="139">
        <f t="shared" si="83"/>
        <v>3.7768465165007856E-2</v>
      </c>
      <c r="U267" s="139">
        <f t="shared" si="83"/>
        <v>0.11461498166579361</v>
      </c>
      <c r="V267" s="139">
        <f t="shared" si="83"/>
        <v>1.251964379256155E-2</v>
      </c>
      <c r="W267" s="139">
        <f t="shared" si="83"/>
        <v>4.7773703509690936E-2</v>
      </c>
      <c r="X267" s="139">
        <f t="shared" si="83"/>
        <v>0.12598218962807753</v>
      </c>
      <c r="Y267" s="139">
        <f t="shared" si="83"/>
        <v>0.10644316396018857</v>
      </c>
      <c r="Z267" s="139">
        <f t="shared" si="83"/>
        <v>0.15945521215295966</v>
      </c>
      <c r="AA267" s="139">
        <f t="shared" si="83"/>
        <v>0.1855421686746988</v>
      </c>
    </row>
    <row r="268" spans="1:27" x14ac:dyDescent="0.3">
      <c r="A268" s="116">
        <v>40969</v>
      </c>
      <c r="B268" s="134">
        <f t="shared" si="84"/>
        <v>1920500</v>
      </c>
      <c r="C268" s="135">
        <v>57400</v>
      </c>
      <c r="D268" s="136">
        <v>124400</v>
      </c>
      <c r="E268" s="136">
        <v>140600</v>
      </c>
      <c r="F268" s="136">
        <v>81900</v>
      </c>
      <c r="G268" s="136">
        <v>72400</v>
      </c>
      <c r="H268" s="136">
        <v>220400</v>
      </c>
      <c r="I268" s="136">
        <v>23900</v>
      </c>
      <c r="J268" s="136">
        <v>91600</v>
      </c>
      <c r="K268" s="136">
        <v>241500</v>
      </c>
      <c r="L268" s="136">
        <v>205900</v>
      </c>
      <c r="M268" s="136">
        <v>307100</v>
      </c>
      <c r="N268" s="137">
        <v>353400</v>
      </c>
      <c r="O268" s="138"/>
      <c r="P268" s="139">
        <f t="shared" si="82"/>
        <v>2.9888049986982558E-2</v>
      </c>
      <c r="Q268" s="139">
        <f t="shared" si="82"/>
        <v>6.47747982296277E-2</v>
      </c>
      <c r="R268" s="139">
        <f t="shared" si="82"/>
        <v>7.3210101536058322E-2</v>
      </c>
      <c r="S268" s="139">
        <f t="shared" si="83"/>
        <v>4.2645144493621452E-2</v>
      </c>
      <c r="T268" s="139">
        <f t="shared" si="83"/>
        <v>3.7698516011455352E-2</v>
      </c>
      <c r="U268" s="139">
        <f t="shared" si="83"/>
        <v>0.11476178078625358</v>
      </c>
      <c r="V268" s="139">
        <f t="shared" si="83"/>
        <v>1.2444675865659985E-2</v>
      </c>
      <c r="W268" s="139">
        <f t="shared" si="83"/>
        <v>4.7695912522780527E-2</v>
      </c>
      <c r="X268" s="139">
        <f t="shared" si="83"/>
        <v>0.12574850299401197</v>
      </c>
      <c r="Y268" s="139">
        <f t="shared" si="83"/>
        <v>0.10721166362926321</v>
      </c>
      <c r="Z268" s="139">
        <f t="shared" si="83"/>
        <v>0.15990627440770633</v>
      </c>
      <c r="AA268" s="139">
        <f t="shared" si="83"/>
        <v>0.18401457953657901</v>
      </c>
    </row>
    <row r="269" spans="1:27" x14ac:dyDescent="0.3">
      <c r="A269" s="116">
        <v>41000</v>
      </c>
      <c r="B269" s="134">
        <f t="shared" si="84"/>
        <v>1935000</v>
      </c>
      <c r="C269" s="135">
        <v>56100</v>
      </c>
      <c r="D269" s="136">
        <v>125200</v>
      </c>
      <c r="E269" s="136">
        <v>141800</v>
      </c>
      <c r="F269" s="136">
        <v>82400</v>
      </c>
      <c r="G269" s="136">
        <v>72700</v>
      </c>
      <c r="H269" s="136">
        <v>221200</v>
      </c>
      <c r="I269" s="136">
        <v>27100</v>
      </c>
      <c r="J269" s="136">
        <v>91400</v>
      </c>
      <c r="K269" s="136">
        <v>242300</v>
      </c>
      <c r="L269" s="136">
        <v>208600</v>
      </c>
      <c r="M269" s="136">
        <v>311799.99999999994</v>
      </c>
      <c r="N269" s="137">
        <v>354400</v>
      </c>
      <c r="O269" s="138"/>
      <c r="P269" s="139">
        <f t="shared" si="82"/>
        <v>2.8992248062015506E-2</v>
      </c>
      <c r="Q269" s="139">
        <f t="shared" si="82"/>
        <v>6.4702842377260983E-2</v>
      </c>
      <c r="R269" s="139">
        <f t="shared" si="82"/>
        <v>7.3281653746770023E-2</v>
      </c>
      <c r="S269" s="139">
        <f t="shared" si="83"/>
        <v>4.2583979328165378E-2</v>
      </c>
      <c r="T269" s="139">
        <f t="shared" si="83"/>
        <v>3.7571059431524549E-2</v>
      </c>
      <c r="U269" s="139">
        <f t="shared" si="83"/>
        <v>0.11431524547803618</v>
      </c>
      <c r="V269" s="139">
        <f t="shared" ref="V269:AA311" si="85">I269/$B269</f>
        <v>1.400516795865633E-2</v>
      </c>
      <c r="W269" s="139">
        <f t="shared" si="85"/>
        <v>4.7235142118863052E-2</v>
      </c>
      <c r="X269" s="139">
        <f t="shared" si="85"/>
        <v>0.12521963824289406</v>
      </c>
      <c r="Y269" s="139">
        <f t="shared" si="85"/>
        <v>0.10780361757105943</v>
      </c>
      <c r="Z269" s="139">
        <f t="shared" si="85"/>
        <v>0.16113695090439273</v>
      </c>
      <c r="AA269" s="139">
        <f t="shared" si="85"/>
        <v>0.18315245478036177</v>
      </c>
    </row>
    <row r="270" spans="1:27" x14ac:dyDescent="0.3">
      <c r="A270" s="116">
        <v>41030</v>
      </c>
      <c r="B270" s="134">
        <f t="shared" si="84"/>
        <v>1941200</v>
      </c>
      <c r="C270" s="135">
        <v>56600</v>
      </c>
      <c r="D270" s="136">
        <v>126500</v>
      </c>
      <c r="E270" s="136">
        <v>142700</v>
      </c>
      <c r="F270" s="136">
        <v>82900</v>
      </c>
      <c r="G270" s="136">
        <v>72700</v>
      </c>
      <c r="H270" s="136">
        <v>222000</v>
      </c>
      <c r="I270" s="136">
        <v>28000</v>
      </c>
      <c r="J270" s="136">
        <v>91500</v>
      </c>
      <c r="K270" s="136">
        <v>244000</v>
      </c>
      <c r="L270" s="136">
        <v>209500</v>
      </c>
      <c r="M270" s="136">
        <v>311500</v>
      </c>
      <c r="N270" s="137">
        <v>353300</v>
      </c>
      <c r="O270" s="138"/>
      <c r="P270" s="139">
        <f t="shared" si="82"/>
        <v>2.915722233669895E-2</v>
      </c>
      <c r="Q270" s="139">
        <f t="shared" si="82"/>
        <v>6.5165876777251192E-2</v>
      </c>
      <c r="R270" s="139">
        <f t="shared" si="82"/>
        <v>7.3511230166907068E-2</v>
      </c>
      <c r="S270" s="139">
        <f t="shared" si="82"/>
        <v>4.27055429631156E-2</v>
      </c>
      <c r="T270" s="139">
        <f t="shared" si="82"/>
        <v>3.7451061199258194E-2</v>
      </c>
      <c r="U270" s="139">
        <f t="shared" si="82"/>
        <v>0.11436225015454358</v>
      </c>
      <c r="V270" s="139">
        <f t="shared" si="85"/>
        <v>1.4424067587059551E-2</v>
      </c>
      <c r="W270" s="139">
        <f t="shared" si="85"/>
        <v>4.7135792293426744E-2</v>
      </c>
      <c r="X270" s="139">
        <f t="shared" si="85"/>
        <v>0.12569544611580466</v>
      </c>
      <c r="Y270" s="139">
        <f t="shared" si="85"/>
        <v>0.10792293426746342</v>
      </c>
      <c r="Z270" s="139">
        <f t="shared" si="85"/>
        <v>0.16046775190603751</v>
      </c>
      <c r="AA270" s="139">
        <f t="shared" si="85"/>
        <v>0.18200082423243355</v>
      </c>
    </row>
    <row r="271" spans="1:27" x14ac:dyDescent="0.3">
      <c r="A271" s="116">
        <v>41061</v>
      </c>
      <c r="B271" s="134">
        <f t="shared" si="84"/>
        <v>1931700</v>
      </c>
      <c r="C271" s="135">
        <v>56500</v>
      </c>
      <c r="D271" s="136">
        <v>127600</v>
      </c>
      <c r="E271" s="136">
        <v>143600</v>
      </c>
      <c r="F271" s="136">
        <v>82800</v>
      </c>
      <c r="G271" s="136">
        <v>72800</v>
      </c>
      <c r="H271" s="136">
        <v>221700</v>
      </c>
      <c r="I271" s="136">
        <v>25400</v>
      </c>
      <c r="J271" s="136">
        <v>91600</v>
      </c>
      <c r="K271" s="136">
        <v>244100</v>
      </c>
      <c r="L271" s="136">
        <v>209600</v>
      </c>
      <c r="M271" s="136">
        <v>308900</v>
      </c>
      <c r="N271" s="137">
        <v>347100</v>
      </c>
      <c r="O271" s="138"/>
      <c r="P271" s="139">
        <f t="shared" si="82"/>
        <v>2.9248848164828908E-2</v>
      </c>
      <c r="Q271" s="139">
        <f t="shared" si="82"/>
        <v>6.6055805766941034E-2</v>
      </c>
      <c r="R271" s="139">
        <f t="shared" si="82"/>
        <v>7.4338665424237713E-2</v>
      </c>
      <c r="S271" s="139">
        <f t="shared" si="82"/>
        <v>4.2863798726510326E-2</v>
      </c>
      <c r="T271" s="139">
        <f t="shared" si="82"/>
        <v>3.76870114406999E-2</v>
      </c>
      <c r="U271" s="139">
        <f t="shared" si="82"/>
        <v>0.11476937412641715</v>
      </c>
      <c r="V271" s="139">
        <f t="shared" si="85"/>
        <v>1.3149039705958482E-2</v>
      </c>
      <c r="W271" s="139">
        <f t="shared" si="85"/>
        <v>4.7419371538023503E-2</v>
      </c>
      <c r="X271" s="139">
        <f t="shared" si="85"/>
        <v>0.1263653776466325</v>
      </c>
      <c r="Y271" s="139">
        <f t="shared" si="85"/>
        <v>0.10850546151058653</v>
      </c>
      <c r="Z271" s="139">
        <f t="shared" si="85"/>
        <v>0.15991095925868407</v>
      </c>
      <c r="AA271" s="139">
        <f t="shared" si="85"/>
        <v>0.1796862866904799</v>
      </c>
    </row>
    <row r="272" spans="1:27" x14ac:dyDescent="0.3">
      <c r="A272" s="116">
        <v>41091</v>
      </c>
      <c r="B272" s="134">
        <f t="shared" si="84"/>
        <v>1908000</v>
      </c>
      <c r="C272" s="135">
        <v>54800</v>
      </c>
      <c r="D272" s="136">
        <v>125200</v>
      </c>
      <c r="E272" s="136">
        <v>143200</v>
      </c>
      <c r="F272" s="136">
        <v>82200</v>
      </c>
      <c r="G272" s="136">
        <v>72500</v>
      </c>
      <c r="H272" s="136">
        <v>220900</v>
      </c>
      <c r="I272" s="136">
        <v>24800</v>
      </c>
      <c r="J272" s="136">
        <v>91400</v>
      </c>
      <c r="K272" s="136">
        <v>243500</v>
      </c>
      <c r="L272" s="136">
        <v>208000</v>
      </c>
      <c r="M272" s="136">
        <v>305799.99999999994</v>
      </c>
      <c r="N272" s="137">
        <v>335700</v>
      </c>
      <c r="O272" s="138"/>
      <c r="P272" s="139">
        <f t="shared" si="82"/>
        <v>2.8721174004192874E-2</v>
      </c>
      <c r="Q272" s="139">
        <f t="shared" si="82"/>
        <v>6.5618448637316557E-2</v>
      </c>
      <c r="R272" s="139">
        <f t="shared" si="82"/>
        <v>7.5052410901467512E-2</v>
      </c>
      <c r="S272" s="139">
        <f t="shared" si="82"/>
        <v>4.3081761006289306E-2</v>
      </c>
      <c r="T272" s="139">
        <f t="shared" si="82"/>
        <v>3.7997903563941303E-2</v>
      </c>
      <c r="U272" s="139">
        <f t="shared" si="82"/>
        <v>0.11577568134171907</v>
      </c>
      <c r="V272" s="139">
        <f t="shared" si="85"/>
        <v>1.29979035639413E-2</v>
      </c>
      <c r="W272" s="139">
        <f t="shared" si="85"/>
        <v>4.7903563941299791E-2</v>
      </c>
      <c r="X272" s="139">
        <f t="shared" si="85"/>
        <v>0.12762054507337525</v>
      </c>
      <c r="Y272" s="139">
        <f t="shared" si="85"/>
        <v>0.1090146750524109</v>
      </c>
      <c r="Z272" s="139">
        <f t="shared" si="85"/>
        <v>0.160272536687631</v>
      </c>
      <c r="AA272" s="139">
        <f t="shared" si="85"/>
        <v>0.17594339622641508</v>
      </c>
    </row>
    <row r="273" spans="1:27" x14ac:dyDescent="0.3">
      <c r="A273" s="116">
        <v>41122</v>
      </c>
      <c r="B273" s="134">
        <f t="shared" si="84"/>
        <v>1917500</v>
      </c>
      <c r="C273" s="135">
        <v>55100</v>
      </c>
      <c r="D273" s="136">
        <v>127000</v>
      </c>
      <c r="E273" s="136">
        <v>143400</v>
      </c>
      <c r="F273" s="136">
        <v>83100</v>
      </c>
      <c r="G273" s="136">
        <v>72500</v>
      </c>
      <c r="H273" s="136">
        <v>220300</v>
      </c>
      <c r="I273" s="136">
        <v>24700</v>
      </c>
      <c r="J273" s="136">
        <v>91400</v>
      </c>
      <c r="K273" s="136">
        <v>245000</v>
      </c>
      <c r="L273" s="136">
        <v>209600</v>
      </c>
      <c r="M273" s="136">
        <v>308500</v>
      </c>
      <c r="N273" s="137">
        <v>336900</v>
      </c>
      <c r="O273" s="138"/>
      <c r="P273" s="139">
        <f t="shared" si="82"/>
        <v>2.8735332464146023E-2</v>
      </c>
      <c r="Q273" s="139">
        <f t="shared" si="82"/>
        <v>6.6232073011734033E-2</v>
      </c>
      <c r="R273" s="139">
        <f t="shared" si="82"/>
        <v>7.4784876140808337E-2</v>
      </c>
      <c r="S273" s="139">
        <f t="shared" si="82"/>
        <v>4.3337679269882662E-2</v>
      </c>
      <c r="T273" s="139">
        <f t="shared" si="82"/>
        <v>3.7809647979139507E-2</v>
      </c>
      <c r="U273" s="139">
        <f t="shared" si="82"/>
        <v>0.11488917861799218</v>
      </c>
      <c r="V273" s="139">
        <f t="shared" si="85"/>
        <v>1.288135593220339E-2</v>
      </c>
      <c r="W273" s="139">
        <f t="shared" si="85"/>
        <v>4.7666232073011731E-2</v>
      </c>
      <c r="X273" s="139">
        <f t="shared" si="85"/>
        <v>0.12777053455019557</v>
      </c>
      <c r="Y273" s="139">
        <f t="shared" si="85"/>
        <v>0.1093089960886571</v>
      </c>
      <c r="Z273" s="139">
        <f t="shared" si="85"/>
        <v>0.16088657105606258</v>
      </c>
      <c r="AA273" s="139">
        <f t="shared" si="85"/>
        <v>0.17569752281616688</v>
      </c>
    </row>
    <row r="274" spans="1:27" x14ac:dyDescent="0.3">
      <c r="A274" s="116">
        <v>41153</v>
      </c>
      <c r="B274" s="134">
        <f t="shared" si="84"/>
        <v>1921700</v>
      </c>
      <c r="C274" s="135">
        <v>54500</v>
      </c>
      <c r="D274" s="136">
        <v>128800.00000000001</v>
      </c>
      <c r="E274" s="136">
        <v>143100</v>
      </c>
      <c r="F274" s="136">
        <v>83200</v>
      </c>
      <c r="G274" s="136">
        <v>72100</v>
      </c>
      <c r="H274" s="136">
        <v>219500</v>
      </c>
      <c r="I274" s="136">
        <v>24300</v>
      </c>
      <c r="J274" s="136">
        <v>91100</v>
      </c>
      <c r="K274" s="136">
        <v>243700</v>
      </c>
      <c r="L274" s="136">
        <v>206100</v>
      </c>
      <c r="M274" s="136">
        <v>309299.99999999994</v>
      </c>
      <c r="N274" s="137">
        <v>346000</v>
      </c>
      <c r="O274" s="138"/>
      <c r="P274" s="139">
        <f t="shared" si="82"/>
        <v>2.8360305979081023E-2</v>
      </c>
      <c r="Q274" s="139">
        <f t="shared" si="82"/>
        <v>6.7023989176250201E-2</v>
      </c>
      <c r="R274" s="139">
        <f t="shared" si="82"/>
        <v>7.4465317167091635E-2</v>
      </c>
      <c r="S274" s="139">
        <f t="shared" si="82"/>
        <v>4.3294999219441119E-2</v>
      </c>
      <c r="T274" s="139">
        <f t="shared" si="82"/>
        <v>3.751886350627049E-2</v>
      </c>
      <c r="U274" s="139">
        <f t="shared" si="82"/>
        <v>0.11422178279648228</v>
      </c>
      <c r="V274" s="139">
        <f t="shared" si="85"/>
        <v>1.2645053858562731E-2</v>
      </c>
      <c r="W274" s="139">
        <f t="shared" si="85"/>
        <v>4.7405942654940934E-2</v>
      </c>
      <c r="X274" s="139">
        <f t="shared" si="85"/>
        <v>0.12681479939636781</v>
      </c>
      <c r="Y274" s="139">
        <f t="shared" si="85"/>
        <v>0.10724879013373576</v>
      </c>
      <c r="Z274" s="139">
        <f t="shared" si="85"/>
        <v>0.16095124108861941</v>
      </c>
      <c r="AA274" s="139">
        <f t="shared" si="85"/>
        <v>0.18004891502315659</v>
      </c>
    </row>
    <row r="275" spans="1:27" x14ac:dyDescent="0.3">
      <c r="A275" s="116">
        <v>41183</v>
      </c>
      <c r="B275" s="134">
        <f t="shared" si="84"/>
        <v>1939400</v>
      </c>
      <c r="C275" s="135">
        <v>54700</v>
      </c>
      <c r="D275" s="136">
        <v>130600</v>
      </c>
      <c r="E275" s="136">
        <v>142800</v>
      </c>
      <c r="F275" s="136">
        <v>83500</v>
      </c>
      <c r="G275" s="136">
        <v>72300</v>
      </c>
      <c r="H275" s="136">
        <v>222900</v>
      </c>
      <c r="I275" s="136">
        <v>23900</v>
      </c>
      <c r="J275" s="136">
        <v>91700</v>
      </c>
      <c r="K275" s="136">
        <v>245600</v>
      </c>
      <c r="L275" s="136">
        <v>206600</v>
      </c>
      <c r="M275" s="136">
        <v>313800</v>
      </c>
      <c r="N275" s="137">
        <v>351000</v>
      </c>
      <c r="O275" s="138"/>
      <c r="P275" s="139">
        <f t="shared" si="82"/>
        <v>2.8204599360626997E-2</v>
      </c>
      <c r="Q275" s="139">
        <f t="shared" si="82"/>
        <v>6.7340414561204501E-2</v>
      </c>
      <c r="R275" s="139">
        <f t="shared" si="82"/>
        <v>7.3631019903062797E-2</v>
      </c>
      <c r="S275" s="139">
        <f t="shared" si="82"/>
        <v>4.305455295452202E-2</v>
      </c>
      <c r="T275" s="139">
        <f t="shared" si="82"/>
        <v>3.727957100134062E-2</v>
      </c>
      <c r="U275" s="139">
        <f t="shared" si="82"/>
        <v>0.11493245333608332</v>
      </c>
      <c r="V275" s="139">
        <f t="shared" si="85"/>
        <v>1.2323398989378159E-2</v>
      </c>
      <c r="W275" s="139">
        <f t="shared" si="85"/>
        <v>4.7282664741672684E-2</v>
      </c>
      <c r="X275" s="139">
        <f t="shared" si="85"/>
        <v>0.1266371042590492</v>
      </c>
      <c r="Y275" s="139">
        <f t="shared" si="85"/>
        <v>0.10652779210064968</v>
      </c>
      <c r="Z275" s="139">
        <f t="shared" si="85"/>
        <v>0.16180261936681448</v>
      </c>
      <c r="AA275" s="139">
        <f t="shared" si="85"/>
        <v>0.18098380942559555</v>
      </c>
    </row>
    <row r="276" spans="1:27" x14ac:dyDescent="0.3">
      <c r="A276" s="116">
        <v>41214</v>
      </c>
      <c r="B276" s="134">
        <f t="shared" si="84"/>
        <v>1952300</v>
      </c>
      <c r="C276" s="135">
        <v>54700</v>
      </c>
      <c r="D276" s="136">
        <v>130100</v>
      </c>
      <c r="E276" s="136">
        <v>143000</v>
      </c>
      <c r="F276" s="136">
        <v>84400</v>
      </c>
      <c r="G276" s="136">
        <v>72600</v>
      </c>
      <c r="H276" s="136">
        <v>230600</v>
      </c>
      <c r="I276" s="136">
        <v>25000</v>
      </c>
      <c r="J276" s="136">
        <v>92400</v>
      </c>
      <c r="K276" s="136">
        <v>246100</v>
      </c>
      <c r="L276" s="136">
        <v>207400</v>
      </c>
      <c r="M276" s="136">
        <v>314200</v>
      </c>
      <c r="N276" s="137">
        <v>351800</v>
      </c>
      <c r="O276" s="138"/>
      <c r="P276" s="139">
        <f t="shared" si="82"/>
        <v>2.8018234902422782E-2</v>
      </c>
      <c r="Q276" s="139">
        <f t="shared" si="82"/>
        <v>6.6639348460789838E-2</v>
      </c>
      <c r="R276" s="139">
        <f t="shared" si="82"/>
        <v>7.3246939507247866E-2</v>
      </c>
      <c r="S276" s="139">
        <f t="shared" si="82"/>
        <v>4.3231060800081954E-2</v>
      </c>
      <c r="T276" s="139">
        <f t="shared" si="82"/>
        <v>3.7186907749833527E-2</v>
      </c>
      <c r="U276" s="139">
        <f t="shared" si="82"/>
        <v>0.11811709265993955</v>
      </c>
      <c r="V276" s="139">
        <f t="shared" si="85"/>
        <v>1.2805409004763612E-2</v>
      </c>
      <c r="W276" s="139">
        <f t="shared" si="85"/>
        <v>4.7328791681606308E-2</v>
      </c>
      <c r="X276" s="139">
        <f t="shared" si="85"/>
        <v>0.126056446242893</v>
      </c>
      <c r="Y276" s="139">
        <f t="shared" si="85"/>
        <v>0.10623367310351893</v>
      </c>
      <c r="Z276" s="139">
        <f t="shared" si="85"/>
        <v>0.16093838037186908</v>
      </c>
      <c r="AA276" s="139">
        <f t="shared" si="85"/>
        <v>0.18019771551503355</v>
      </c>
    </row>
    <row r="277" spans="1:27" x14ac:dyDescent="0.3">
      <c r="A277" s="116">
        <v>41244</v>
      </c>
      <c r="B277" s="134">
        <f t="shared" si="84"/>
        <v>1951500</v>
      </c>
      <c r="C277" s="135">
        <v>54200</v>
      </c>
      <c r="D277" s="136">
        <v>127800</v>
      </c>
      <c r="E277" s="136">
        <v>143000</v>
      </c>
      <c r="F277" s="136">
        <v>85100</v>
      </c>
      <c r="G277" s="136">
        <v>72600</v>
      </c>
      <c r="H277" s="136">
        <v>231800</v>
      </c>
      <c r="I277" s="136">
        <v>25700</v>
      </c>
      <c r="J277" s="136">
        <v>92700</v>
      </c>
      <c r="K277" s="136">
        <v>246200</v>
      </c>
      <c r="L277" s="136">
        <v>208700</v>
      </c>
      <c r="M277" s="136">
        <v>312900</v>
      </c>
      <c r="N277" s="137">
        <v>350800</v>
      </c>
      <c r="O277" s="138"/>
      <c r="P277" s="139">
        <f t="shared" si="82"/>
        <v>2.7773507558288495E-2</v>
      </c>
      <c r="Q277" s="139">
        <f t="shared" si="82"/>
        <v>6.5488086087624908E-2</v>
      </c>
      <c r="R277" s="139">
        <f t="shared" si="82"/>
        <v>7.3276966436074814E-2</v>
      </c>
      <c r="S277" s="139">
        <f t="shared" si="82"/>
        <v>4.3607481424545222E-2</v>
      </c>
      <c r="T277" s="139">
        <f t="shared" si="82"/>
        <v>3.7202152190622596E-2</v>
      </c>
      <c r="U277" s="139">
        <f t="shared" si="82"/>
        <v>0.11878042531386113</v>
      </c>
      <c r="V277" s="139">
        <f t="shared" si="85"/>
        <v>1.3169356904944914E-2</v>
      </c>
      <c r="W277" s="139">
        <f t="shared" si="85"/>
        <v>4.7501921598770175E-2</v>
      </c>
      <c r="X277" s="139">
        <f t="shared" si="85"/>
        <v>0.12615936459134</v>
      </c>
      <c r="Y277" s="139">
        <f t="shared" si="85"/>
        <v>0.10694337688957212</v>
      </c>
      <c r="Z277" s="139">
        <f t="shared" si="85"/>
        <v>0.16033820138355112</v>
      </c>
      <c r="AA277" s="139">
        <f t="shared" si="85"/>
        <v>0.17975915962080452</v>
      </c>
    </row>
    <row r="278" spans="1:27" x14ac:dyDescent="0.3">
      <c r="A278" s="116">
        <v>41275</v>
      </c>
      <c r="B278" s="134">
        <f t="shared" si="84"/>
        <v>1918400</v>
      </c>
      <c r="C278" s="135">
        <v>54000</v>
      </c>
      <c r="D278" s="136">
        <v>124500</v>
      </c>
      <c r="E278" s="136">
        <v>141900</v>
      </c>
      <c r="F278" s="136">
        <v>84000</v>
      </c>
      <c r="G278" s="136">
        <v>72700</v>
      </c>
      <c r="H278" s="136">
        <v>221300</v>
      </c>
      <c r="I278" s="136">
        <v>25400</v>
      </c>
      <c r="J278" s="136">
        <v>91400</v>
      </c>
      <c r="K278" s="136">
        <v>245300</v>
      </c>
      <c r="L278" s="136">
        <v>206600</v>
      </c>
      <c r="M278" s="136">
        <v>310800</v>
      </c>
      <c r="N278" s="137">
        <v>340500</v>
      </c>
      <c r="O278" s="138"/>
      <c r="P278" s="139">
        <f t="shared" si="82"/>
        <v>2.8148457047539616E-2</v>
      </c>
      <c r="Q278" s="139">
        <f t="shared" si="82"/>
        <v>6.489783152627189E-2</v>
      </c>
      <c r="R278" s="139">
        <f t="shared" si="82"/>
        <v>7.3967889908256881E-2</v>
      </c>
      <c r="S278" s="139">
        <f t="shared" si="82"/>
        <v>4.3786488740617184E-2</v>
      </c>
      <c r="T278" s="139">
        <f t="shared" si="82"/>
        <v>3.7896163469557965E-2</v>
      </c>
      <c r="U278" s="139">
        <f t="shared" si="82"/>
        <v>0.11535654712260217</v>
      </c>
      <c r="V278" s="139">
        <f t="shared" si="85"/>
        <v>1.3240200166805671E-2</v>
      </c>
      <c r="W278" s="139">
        <f t="shared" si="85"/>
        <v>4.7643869891576311E-2</v>
      </c>
      <c r="X278" s="139">
        <f t="shared" si="85"/>
        <v>0.12786697247706422</v>
      </c>
      <c r="Y278" s="139">
        <f t="shared" si="85"/>
        <v>0.10769391159299416</v>
      </c>
      <c r="Z278" s="139">
        <f t="shared" si="85"/>
        <v>0.16201000834028356</v>
      </c>
      <c r="AA278" s="139">
        <f t="shared" si="85"/>
        <v>0.17749165971643036</v>
      </c>
    </row>
    <row r="279" spans="1:27" x14ac:dyDescent="0.3">
      <c r="A279" s="116">
        <v>41306</v>
      </c>
      <c r="B279" s="134">
        <f t="shared" si="84"/>
        <v>1937200</v>
      </c>
      <c r="C279" s="135">
        <v>54400</v>
      </c>
      <c r="D279" s="136">
        <v>128400</v>
      </c>
      <c r="E279" s="136">
        <v>142200</v>
      </c>
      <c r="F279" s="136">
        <v>84400</v>
      </c>
      <c r="G279" s="136">
        <v>72800</v>
      </c>
      <c r="H279" s="136">
        <v>219300</v>
      </c>
      <c r="I279" s="136">
        <v>26900</v>
      </c>
      <c r="J279" s="136">
        <v>91400</v>
      </c>
      <c r="K279" s="136">
        <v>246100</v>
      </c>
      <c r="L279" s="136">
        <v>207600</v>
      </c>
      <c r="M279" s="136">
        <v>318600</v>
      </c>
      <c r="N279" s="137">
        <v>345100</v>
      </c>
      <c r="O279" s="138"/>
      <c r="P279" s="139">
        <f t="shared" si="82"/>
        <v>2.8081767499483792E-2</v>
      </c>
      <c r="Q279" s="139">
        <f t="shared" si="82"/>
        <v>6.6281230642163944E-2</v>
      </c>
      <c r="R279" s="139">
        <f t="shared" si="82"/>
        <v>7.3404914309312411E-2</v>
      </c>
      <c r="S279" s="139">
        <f t="shared" si="82"/>
        <v>4.356803634111088E-2</v>
      </c>
      <c r="T279" s="139">
        <f t="shared" si="82"/>
        <v>3.7580012389015073E-2</v>
      </c>
      <c r="U279" s="139">
        <f t="shared" si="82"/>
        <v>0.11320462523229403</v>
      </c>
      <c r="V279" s="139">
        <f t="shared" si="85"/>
        <v>1.3886021061325625E-2</v>
      </c>
      <c r="W279" s="139">
        <f t="shared" si="85"/>
        <v>4.7181499070823869E-2</v>
      </c>
      <c r="X279" s="139">
        <f t="shared" si="85"/>
        <v>0.12703902539748091</v>
      </c>
      <c r="Y279" s="139">
        <f t="shared" si="85"/>
        <v>0.10716498038405947</v>
      </c>
      <c r="Z279" s="139">
        <f t="shared" si="85"/>
        <v>0.1644641750980797</v>
      </c>
      <c r="AA279" s="139">
        <f t="shared" si="85"/>
        <v>0.17814371257485029</v>
      </c>
    </row>
    <row r="280" spans="1:27" x14ac:dyDescent="0.3">
      <c r="A280" s="116">
        <v>41334</v>
      </c>
      <c r="B280" s="134">
        <f t="shared" si="84"/>
        <v>1946000</v>
      </c>
      <c r="C280" s="135">
        <v>54600</v>
      </c>
      <c r="D280" s="136">
        <v>131100</v>
      </c>
      <c r="E280" s="136">
        <v>142700</v>
      </c>
      <c r="F280" s="136">
        <v>85100</v>
      </c>
      <c r="G280" s="136">
        <v>73200</v>
      </c>
      <c r="H280" s="136">
        <v>221400</v>
      </c>
      <c r="I280" s="136">
        <v>26300</v>
      </c>
      <c r="J280" s="136">
        <v>91600</v>
      </c>
      <c r="K280" s="136">
        <v>246100</v>
      </c>
      <c r="L280" s="136">
        <v>210600</v>
      </c>
      <c r="M280" s="136">
        <v>318400</v>
      </c>
      <c r="N280" s="137">
        <v>344900</v>
      </c>
      <c r="O280" s="138"/>
      <c r="P280" s="139">
        <f t="shared" si="82"/>
        <v>2.8057553956834531E-2</v>
      </c>
      <c r="Q280" s="139">
        <f t="shared" si="82"/>
        <v>6.7368961973278518E-2</v>
      </c>
      <c r="R280" s="139">
        <f t="shared" si="82"/>
        <v>7.3329907502569375E-2</v>
      </c>
      <c r="S280" s="139">
        <f t="shared" si="82"/>
        <v>4.3730729701952721E-2</v>
      </c>
      <c r="T280" s="139">
        <f t="shared" si="82"/>
        <v>3.7615621788283655E-2</v>
      </c>
      <c r="U280" s="139">
        <f t="shared" si="82"/>
        <v>0.11377183967112024</v>
      </c>
      <c r="V280" s="139">
        <f t="shared" si="85"/>
        <v>1.3514902363823227E-2</v>
      </c>
      <c r="W280" s="139">
        <f t="shared" si="85"/>
        <v>4.707091469681398E-2</v>
      </c>
      <c r="X280" s="139">
        <f t="shared" si="85"/>
        <v>0.12646454265159301</v>
      </c>
      <c r="Y280" s="139">
        <f t="shared" si="85"/>
        <v>0.10822199383350463</v>
      </c>
      <c r="Z280" s="139">
        <f t="shared" si="85"/>
        <v>0.16361767728674204</v>
      </c>
      <c r="AA280" s="139">
        <f t="shared" si="85"/>
        <v>0.17723535457348408</v>
      </c>
    </row>
    <row r="281" spans="1:27" x14ac:dyDescent="0.3">
      <c r="A281" s="116">
        <v>41365</v>
      </c>
      <c r="B281" s="134">
        <f t="shared" si="84"/>
        <v>1953900</v>
      </c>
      <c r="C281" s="135">
        <v>55000</v>
      </c>
      <c r="D281" s="136">
        <v>130600</v>
      </c>
      <c r="E281" s="136">
        <v>142900</v>
      </c>
      <c r="F281" s="136">
        <v>85400</v>
      </c>
      <c r="G281" s="136">
        <v>73100</v>
      </c>
      <c r="H281" s="136">
        <v>221700</v>
      </c>
      <c r="I281" s="136">
        <v>27000</v>
      </c>
      <c r="J281" s="136">
        <v>91900</v>
      </c>
      <c r="K281" s="136">
        <v>246300</v>
      </c>
      <c r="L281" s="136">
        <v>214800</v>
      </c>
      <c r="M281" s="136">
        <v>320700.00000000006</v>
      </c>
      <c r="N281" s="137">
        <v>344500</v>
      </c>
      <c r="O281" s="138"/>
      <c r="P281" s="139">
        <f t="shared" si="82"/>
        <v>2.8148830544040125E-2</v>
      </c>
      <c r="Q281" s="139">
        <f t="shared" si="82"/>
        <v>6.6840677619120728E-2</v>
      </c>
      <c r="R281" s="139">
        <f t="shared" si="82"/>
        <v>7.313577972260607E-2</v>
      </c>
      <c r="S281" s="139">
        <f t="shared" si="82"/>
        <v>4.3707456881109573E-2</v>
      </c>
      <c r="T281" s="139">
        <f t="shared" si="82"/>
        <v>3.7412354777624238E-2</v>
      </c>
      <c r="U281" s="139">
        <f t="shared" si="82"/>
        <v>0.11346537693843083</v>
      </c>
      <c r="V281" s="139">
        <f t="shared" si="85"/>
        <v>1.3818516812528788E-2</v>
      </c>
      <c r="W281" s="139">
        <f t="shared" si="85"/>
        <v>4.7034136854496138E-2</v>
      </c>
      <c r="X281" s="139">
        <f t="shared" si="85"/>
        <v>0.1260555811454015</v>
      </c>
      <c r="Y281" s="139">
        <f t="shared" si="85"/>
        <v>0.10993397819745125</v>
      </c>
      <c r="Z281" s="139">
        <f t="shared" si="85"/>
        <v>0.16413327191770308</v>
      </c>
      <c r="AA281" s="139">
        <f t="shared" si="85"/>
        <v>0.17631403858948769</v>
      </c>
    </row>
    <row r="282" spans="1:27" x14ac:dyDescent="0.3">
      <c r="A282" s="116">
        <v>41395</v>
      </c>
      <c r="B282" s="134">
        <f t="shared" si="84"/>
        <v>1957100</v>
      </c>
      <c r="C282" s="135">
        <v>55300</v>
      </c>
      <c r="D282" s="136">
        <v>131100</v>
      </c>
      <c r="E282" s="136">
        <v>143900</v>
      </c>
      <c r="F282" s="136">
        <v>85300</v>
      </c>
      <c r="G282" s="136">
        <v>73200</v>
      </c>
      <c r="H282" s="136">
        <v>221900</v>
      </c>
      <c r="I282" s="136">
        <v>27700</v>
      </c>
      <c r="J282" s="136">
        <v>92400</v>
      </c>
      <c r="K282" s="136">
        <v>246900</v>
      </c>
      <c r="L282" s="136">
        <v>216100</v>
      </c>
      <c r="M282" s="136">
        <v>319700</v>
      </c>
      <c r="N282" s="137">
        <v>343600</v>
      </c>
      <c r="O282" s="138"/>
      <c r="P282" s="139">
        <f t="shared" si="82"/>
        <v>2.825609319912115E-2</v>
      </c>
      <c r="Q282" s="139">
        <f t="shared" si="82"/>
        <v>6.6986868325583773E-2</v>
      </c>
      <c r="R282" s="139">
        <f t="shared" si="82"/>
        <v>7.3527157528996981E-2</v>
      </c>
      <c r="S282" s="139">
        <f t="shared" si="82"/>
        <v>4.3584896019620865E-2</v>
      </c>
      <c r="T282" s="139">
        <f t="shared" si="82"/>
        <v>3.7402278882019316E-2</v>
      </c>
      <c r="U282" s="139">
        <f t="shared" si="82"/>
        <v>0.11338204486229625</v>
      </c>
      <c r="V282" s="139">
        <f t="shared" si="85"/>
        <v>1.4153594604261407E-2</v>
      </c>
      <c r="W282" s="139">
        <f t="shared" si="85"/>
        <v>4.7212712687139134E-2</v>
      </c>
      <c r="X282" s="139">
        <f t="shared" si="85"/>
        <v>0.12615604721271267</v>
      </c>
      <c r="Y282" s="139">
        <f t="shared" si="85"/>
        <v>0.11041847631699964</v>
      </c>
      <c r="Z282" s="139">
        <f t="shared" si="85"/>
        <v>0.16335394205712533</v>
      </c>
      <c r="AA282" s="139">
        <f t="shared" si="85"/>
        <v>0.17556588830412345</v>
      </c>
    </row>
    <row r="283" spans="1:27" x14ac:dyDescent="0.3">
      <c r="A283" s="116">
        <v>41426</v>
      </c>
      <c r="B283" s="134">
        <f t="shared" si="84"/>
        <v>1953500</v>
      </c>
      <c r="C283" s="135">
        <v>55800</v>
      </c>
      <c r="D283" s="136">
        <v>132300</v>
      </c>
      <c r="E283" s="136">
        <v>145100</v>
      </c>
      <c r="F283" s="136">
        <v>85200</v>
      </c>
      <c r="G283" s="136">
        <v>73200</v>
      </c>
      <c r="H283" s="136">
        <v>223000</v>
      </c>
      <c r="I283" s="136">
        <v>28000</v>
      </c>
      <c r="J283" s="136">
        <v>92900</v>
      </c>
      <c r="K283" s="136">
        <v>245700</v>
      </c>
      <c r="L283" s="136">
        <v>217100</v>
      </c>
      <c r="M283" s="136">
        <v>317500</v>
      </c>
      <c r="N283" s="137">
        <v>337700</v>
      </c>
      <c r="O283" s="138"/>
      <c r="P283" s="139">
        <f t="shared" ref="P283:Y313" si="86">C283/$B283</f>
        <v>2.8564115689787561E-2</v>
      </c>
      <c r="Q283" s="139">
        <f t="shared" si="86"/>
        <v>6.772459687739954E-2</v>
      </c>
      <c r="R283" s="139">
        <f t="shared" si="86"/>
        <v>7.4276938827745068E-2</v>
      </c>
      <c r="S283" s="139">
        <f t="shared" si="86"/>
        <v>4.3614026106987461E-2</v>
      </c>
      <c r="T283" s="139">
        <f t="shared" si="86"/>
        <v>3.7471205528538519E-2</v>
      </c>
      <c r="U283" s="139">
        <f t="shared" si="86"/>
        <v>0.1141540824161761</v>
      </c>
      <c r="V283" s="139">
        <f t="shared" si="85"/>
        <v>1.4333248016380855E-2</v>
      </c>
      <c r="W283" s="139">
        <f t="shared" si="85"/>
        <v>4.7555669311492195E-2</v>
      </c>
      <c r="X283" s="139">
        <f t="shared" si="85"/>
        <v>0.12577425134374201</v>
      </c>
      <c r="Y283" s="139">
        <f t="shared" si="85"/>
        <v>0.1111338622984387</v>
      </c>
      <c r="Z283" s="139">
        <f t="shared" si="85"/>
        <v>0.16252879447146149</v>
      </c>
      <c r="AA283" s="139">
        <f t="shared" si="85"/>
        <v>0.17286920911185052</v>
      </c>
    </row>
    <row r="284" spans="1:27" x14ac:dyDescent="0.3">
      <c r="A284" s="116">
        <v>41456</v>
      </c>
      <c r="B284" s="134">
        <f t="shared" si="84"/>
        <v>1936300</v>
      </c>
      <c r="C284" s="135">
        <v>56100</v>
      </c>
      <c r="D284" s="136">
        <v>131400</v>
      </c>
      <c r="E284" s="136">
        <v>145000</v>
      </c>
      <c r="F284" s="136">
        <v>84800</v>
      </c>
      <c r="G284" s="136">
        <v>73200</v>
      </c>
      <c r="H284" s="136">
        <v>222800</v>
      </c>
      <c r="I284" s="136">
        <v>25400</v>
      </c>
      <c r="J284" s="136">
        <v>92900</v>
      </c>
      <c r="K284" s="136">
        <v>247000</v>
      </c>
      <c r="L284" s="136">
        <v>215500</v>
      </c>
      <c r="M284" s="136">
        <v>315400</v>
      </c>
      <c r="N284" s="137">
        <v>326800</v>
      </c>
      <c r="O284" s="138"/>
      <c r="P284" s="139">
        <f t="shared" si="86"/>
        <v>2.8972783143107989E-2</v>
      </c>
      <c r="Q284" s="139">
        <f t="shared" si="86"/>
        <v>6.7861385115942779E-2</v>
      </c>
      <c r="R284" s="139">
        <f t="shared" si="86"/>
        <v>7.4885090120332592E-2</v>
      </c>
      <c r="S284" s="139">
        <f t="shared" si="86"/>
        <v>4.3794866497960029E-2</v>
      </c>
      <c r="T284" s="139">
        <f t="shared" si="86"/>
        <v>3.7804059288333421E-2</v>
      </c>
      <c r="U284" s="139">
        <f t="shared" si="86"/>
        <v>0.11506481433662138</v>
      </c>
      <c r="V284" s="139">
        <f t="shared" si="85"/>
        <v>1.3117801993492743E-2</v>
      </c>
      <c r="W284" s="139">
        <f t="shared" si="85"/>
        <v>4.7978102566751023E-2</v>
      </c>
      <c r="X284" s="139">
        <f t="shared" si="85"/>
        <v>0.12756287765325622</v>
      </c>
      <c r="Y284" s="139">
        <f t="shared" si="85"/>
        <v>0.11129473738573568</v>
      </c>
      <c r="Z284" s="139">
        <f t="shared" si="85"/>
        <v>0.16288798223415793</v>
      </c>
      <c r="AA284" s="139">
        <f t="shared" si="85"/>
        <v>0.16877549966430822</v>
      </c>
    </row>
    <row r="285" spans="1:27" x14ac:dyDescent="0.3">
      <c r="A285" s="116">
        <v>41487</v>
      </c>
      <c r="B285" s="134">
        <f t="shared" si="84"/>
        <v>1950800</v>
      </c>
      <c r="C285" s="135">
        <v>56400</v>
      </c>
      <c r="D285" s="136">
        <v>132200</v>
      </c>
      <c r="E285" s="136">
        <v>145400</v>
      </c>
      <c r="F285" s="136">
        <v>85400</v>
      </c>
      <c r="G285" s="136">
        <v>73500</v>
      </c>
      <c r="H285" s="136">
        <v>223600</v>
      </c>
      <c r="I285" s="136">
        <v>25500</v>
      </c>
      <c r="J285" s="136">
        <v>93300</v>
      </c>
      <c r="K285" s="136">
        <v>250900</v>
      </c>
      <c r="L285" s="136">
        <v>217600</v>
      </c>
      <c r="M285" s="136">
        <v>321299.99999999994</v>
      </c>
      <c r="N285" s="137">
        <v>325700</v>
      </c>
      <c r="O285" s="138"/>
      <c r="P285" s="139">
        <f t="shared" si="86"/>
        <v>2.8911215911420957E-2</v>
      </c>
      <c r="Q285" s="139">
        <f t="shared" si="86"/>
        <v>6.7767069920032813E-2</v>
      </c>
      <c r="R285" s="139">
        <f t="shared" si="86"/>
        <v>7.4533524707812174E-2</v>
      </c>
      <c r="S285" s="139">
        <f t="shared" si="86"/>
        <v>4.3776912036087759E-2</v>
      </c>
      <c r="T285" s="139">
        <f t="shared" si="86"/>
        <v>3.7676850522862418E-2</v>
      </c>
      <c r="U285" s="139">
        <f t="shared" si="86"/>
        <v>0.114619643223293</v>
      </c>
      <c r="V285" s="139">
        <f t="shared" si="85"/>
        <v>1.3071560385482879E-2</v>
      </c>
      <c r="W285" s="139">
        <f t="shared" si="85"/>
        <v>4.7826532704531473E-2</v>
      </c>
      <c r="X285" s="139">
        <f t="shared" si="85"/>
        <v>0.12861390198892761</v>
      </c>
      <c r="Y285" s="139">
        <f t="shared" si="85"/>
        <v>0.11154398195612057</v>
      </c>
      <c r="Z285" s="139">
        <f t="shared" si="85"/>
        <v>0.16470166085708424</v>
      </c>
      <c r="AA285" s="139">
        <f t="shared" si="85"/>
        <v>0.16695714578634407</v>
      </c>
    </row>
    <row r="286" spans="1:27" x14ac:dyDescent="0.3">
      <c r="A286" s="116">
        <v>41518</v>
      </c>
      <c r="B286" s="134">
        <f t="shared" si="84"/>
        <v>1957200</v>
      </c>
      <c r="C286" s="135">
        <v>56000</v>
      </c>
      <c r="D286" s="136">
        <v>132800</v>
      </c>
      <c r="E286" s="136">
        <v>145700</v>
      </c>
      <c r="F286" s="136">
        <v>85600</v>
      </c>
      <c r="G286" s="136">
        <v>73400</v>
      </c>
      <c r="H286" s="136">
        <v>224200</v>
      </c>
      <c r="I286" s="136">
        <v>24400</v>
      </c>
      <c r="J286" s="136">
        <v>93500</v>
      </c>
      <c r="K286" s="136">
        <v>250100</v>
      </c>
      <c r="L286" s="136">
        <v>213700</v>
      </c>
      <c r="M286" s="136">
        <v>321100</v>
      </c>
      <c r="N286" s="137">
        <v>336700</v>
      </c>
      <c r="O286" s="138"/>
      <c r="P286" s="139">
        <f t="shared" si="86"/>
        <v>2.8612303290414878E-2</v>
      </c>
      <c r="Q286" s="139">
        <f t="shared" si="86"/>
        <v>6.7852033517269567E-2</v>
      </c>
      <c r="R286" s="139">
        <f t="shared" si="86"/>
        <v>7.4443081953811566E-2</v>
      </c>
      <c r="S286" s="139">
        <f t="shared" si="86"/>
        <v>4.3735949315348459E-2</v>
      </c>
      <c r="T286" s="139">
        <f t="shared" si="86"/>
        <v>3.7502554669936641E-2</v>
      </c>
      <c r="U286" s="139">
        <f t="shared" si="86"/>
        <v>0.11455139995912528</v>
      </c>
      <c r="V286" s="139">
        <f t="shared" si="85"/>
        <v>1.2466789290823626E-2</v>
      </c>
      <c r="W286" s="139">
        <f t="shared" si="85"/>
        <v>4.777232781524627E-2</v>
      </c>
      <c r="X286" s="139">
        <f t="shared" si="85"/>
        <v>0.12778459023094216</v>
      </c>
      <c r="Y286" s="139">
        <f t="shared" si="85"/>
        <v>0.10918659309217249</v>
      </c>
      <c r="Z286" s="139">
        <f t="shared" si="85"/>
        <v>0.16406090333128959</v>
      </c>
      <c r="AA286" s="139">
        <f t="shared" si="85"/>
        <v>0.17203147353361944</v>
      </c>
    </row>
    <row r="287" spans="1:27" x14ac:dyDescent="0.3">
      <c r="A287" s="116">
        <v>41548</v>
      </c>
      <c r="B287" s="134">
        <f t="shared" si="84"/>
        <v>1974600</v>
      </c>
      <c r="C287" s="135">
        <v>56000</v>
      </c>
      <c r="D287" s="136">
        <v>135600</v>
      </c>
      <c r="E287" s="136">
        <v>147000</v>
      </c>
      <c r="F287" s="136">
        <v>86200</v>
      </c>
      <c r="G287" s="136">
        <v>73500</v>
      </c>
      <c r="H287" s="136">
        <v>225000</v>
      </c>
      <c r="I287" s="136">
        <v>26300</v>
      </c>
      <c r="J287" s="136">
        <v>93800</v>
      </c>
      <c r="K287" s="136">
        <v>253100</v>
      </c>
      <c r="L287" s="136">
        <v>213300</v>
      </c>
      <c r="M287" s="136">
        <v>326700</v>
      </c>
      <c r="N287" s="137">
        <v>338100</v>
      </c>
      <c r="O287" s="138"/>
      <c r="P287" s="139">
        <f t="shared" si="86"/>
        <v>2.8360174212498732E-2</v>
      </c>
      <c r="Q287" s="139">
        <f t="shared" si="86"/>
        <v>6.8672136128836214E-2</v>
      </c>
      <c r="R287" s="139">
        <f t="shared" si="86"/>
        <v>7.4445457307809174E-2</v>
      </c>
      <c r="S287" s="139">
        <f t="shared" si="86"/>
        <v>4.3654411019953411E-2</v>
      </c>
      <c r="T287" s="139">
        <f t="shared" si="86"/>
        <v>3.7222728653904587E-2</v>
      </c>
      <c r="U287" s="139">
        <f t="shared" si="86"/>
        <v>0.11394712853236098</v>
      </c>
      <c r="V287" s="139">
        <f t="shared" si="85"/>
        <v>1.3319153246227084E-2</v>
      </c>
      <c r="W287" s="139">
        <f t="shared" si="85"/>
        <v>4.7503291805935377E-2</v>
      </c>
      <c r="X287" s="139">
        <f t="shared" si="85"/>
        <v>0.12817785880684696</v>
      </c>
      <c r="Y287" s="139">
        <f t="shared" si="85"/>
        <v>0.10802187784867821</v>
      </c>
      <c r="Z287" s="139">
        <f t="shared" si="85"/>
        <v>0.16545123062898814</v>
      </c>
      <c r="AA287" s="139">
        <f t="shared" si="85"/>
        <v>0.17122455180796112</v>
      </c>
    </row>
    <row r="288" spans="1:27" x14ac:dyDescent="0.3">
      <c r="A288" s="116">
        <v>41579</v>
      </c>
      <c r="B288" s="134">
        <f t="shared" si="84"/>
        <v>1985400</v>
      </c>
      <c r="C288" s="135">
        <v>55800</v>
      </c>
      <c r="D288" s="136">
        <v>133600</v>
      </c>
      <c r="E288" s="136">
        <v>146700</v>
      </c>
      <c r="F288" s="136">
        <v>86400</v>
      </c>
      <c r="G288" s="136">
        <v>73600</v>
      </c>
      <c r="H288" s="136">
        <v>231000</v>
      </c>
      <c r="I288" s="136">
        <v>27600</v>
      </c>
      <c r="J288" s="136">
        <v>93600</v>
      </c>
      <c r="K288" s="136">
        <v>253200</v>
      </c>
      <c r="L288" s="136">
        <v>215700</v>
      </c>
      <c r="M288" s="136">
        <v>327800</v>
      </c>
      <c r="N288" s="137">
        <v>340400</v>
      </c>
      <c r="O288" s="138"/>
      <c r="P288" s="139">
        <f t="shared" si="86"/>
        <v>2.8105167724388033E-2</v>
      </c>
      <c r="Q288" s="139">
        <f t="shared" si="86"/>
        <v>6.729122594943085E-2</v>
      </c>
      <c r="R288" s="139">
        <f t="shared" si="86"/>
        <v>7.3889392565729822E-2</v>
      </c>
      <c r="S288" s="139">
        <f t="shared" si="86"/>
        <v>4.3517679057116954E-2</v>
      </c>
      <c r="T288" s="139">
        <f t="shared" si="86"/>
        <v>3.7070615493099625E-2</v>
      </c>
      <c r="U288" s="139">
        <f t="shared" si="86"/>
        <v>0.11634935025687519</v>
      </c>
      <c r="V288" s="139">
        <f t="shared" si="85"/>
        <v>1.390148080991236E-2</v>
      </c>
      <c r="W288" s="139">
        <f t="shared" si="85"/>
        <v>4.71441523118767E-2</v>
      </c>
      <c r="X288" s="139">
        <f t="shared" si="85"/>
        <v>0.12753097612571773</v>
      </c>
      <c r="Y288" s="139">
        <f t="shared" si="85"/>
        <v>0.10864309459051073</v>
      </c>
      <c r="Z288" s="139">
        <f t="shared" si="85"/>
        <v>0.16510526845975623</v>
      </c>
      <c r="AA288" s="139">
        <f t="shared" si="85"/>
        <v>0.17145159665558576</v>
      </c>
    </row>
    <row r="289" spans="1:27" x14ac:dyDescent="0.3">
      <c r="A289" s="116">
        <v>41609</v>
      </c>
      <c r="B289" s="134">
        <f t="shared" si="84"/>
        <v>1977000</v>
      </c>
      <c r="C289" s="135">
        <v>55500</v>
      </c>
      <c r="D289" s="136">
        <v>129699.99999999999</v>
      </c>
      <c r="E289" s="136">
        <v>146400</v>
      </c>
      <c r="F289" s="136">
        <v>88200</v>
      </c>
      <c r="G289" s="136">
        <v>73500</v>
      </c>
      <c r="H289" s="136">
        <v>233800</v>
      </c>
      <c r="I289" s="136">
        <v>25700</v>
      </c>
      <c r="J289" s="136">
        <v>93200</v>
      </c>
      <c r="K289" s="136">
        <v>252400</v>
      </c>
      <c r="L289" s="136">
        <v>214300</v>
      </c>
      <c r="M289" s="136">
        <v>326600</v>
      </c>
      <c r="N289" s="137">
        <v>337700</v>
      </c>
      <c r="O289" s="138"/>
      <c r="P289" s="139">
        <f t="shared" si="86"/>
        <v>2.8072837632776935E-2</v>
      </c>
      <c r="Q289" s="139">
        <f t="shared" si="86"/>
        <v>6.5604451188669699E-2</v>
      </c>
      <c r="R289" s="139">
        <f t="shared" si="86"/>
        <v>7.4051593323216994E-2</v>
      </c>
      <c r="S289" s="139">
        <f t="shared" si="86"/>
        <v>4.4613050075872532E-2</v>
      </c>
      <c r="T289" s="139">
        <f t="shared" si="86"/>
        <v>3.7177541729893779E-2</v>
      </c>
      <c r="U289" s="139">
        <f t="shared" si="86"/>
        <v>0.11825998988366211</v>
      </c>
      <c r="V289" s="139">
        <f t="shared" si="85"/>
        <v>1.2999494183105715E-2</v>
      </c>
      <c r="W289" s="139">
        <f t="shared" si="85"/>
        <v>4.7142134547293879E-2</v>
      </c>
      <c r="X289" s="139">
        <f t="shared" si="85"/>
        <v>0.12766818411734951</v>
      </c>
      <c r="Y289" s="139">
        <f t="shared" si="85"/>
        <v>0.10839656044511886</v>
      </c>
      <c r="Z289" s="139">
        <f t="shared" si="85"/>
        <v>0.16519979767324228</v>
      </c>
      <c r="AA289" s="139">
        <f t="shared" si="85"/>
        <v>0.17081436519979767</v>
      </c>
    </row>
    <row r="290" spans="1:27" x14ac:dyDescent="0.3">
      <c r="A290" s="116">
        <v>41640</v>
      </c>
      <c r="B290" s="134">
        <f t="shared" si="84"/>
        <v>1947800</v>
      </c>
      <c r="C290" s="135">
        <v>55400</v>
      </c>
      <c r="D290" s="136">
        <v>129699.99999999999</v>
      </c>
      <c r="E290" s="136">
        <v>146300</v>
      </c>
      <c r="F290" s="136">
        <v>87200</v>
      </c>
      <c r="G290" s="136">
        <v>72400</v>
      </c>
      <c r="H290" s="136">
        <v>223600</v>
      </c>
      <c r="I290" s="136">
        <v>23600</v>
      </c>
      <c r="J290" s="136">
        <v>92200</v>
      </c>
      <c r="K290" s="136">
        <v>251700</v>
      </c>
      <c r="L290" s="136">
        <v>212400</v>
      </c>
      <c r="M290" s="136">
        <v>323600</v>
      </c>
      <c r="N290" s="137">
        <v>329700</v>
      </c>
      <c r="O290" s="138"/>
      <c r="P290" s="139">
        <f t="shared" si="86"/>
        <v>2.8442345209980492E-2</v>
      </c>
      <c r="Q290" s="139">
        <f t="shared" si="86"/>
        <v>6.6587945374268404E-2</v>
      </c>
      <c r="R290" s="139">
        <f t="shared" si="86"/>
        <v>7.5110380942601904E-2</v>
      </c>
      <c r="S290" s="139">
        <f t="shared" si="86"/>
        <v>4.4768456720402507E-2</v>
      </c>
      <c r="T290" s="139">
        <f t="shared" si="86"/>
        <v>3.7170140671526852E-2</v>
      </c>
      <c r="U290" s="139">
        <f t="shared" si="86"/>
        <v>0.11479618030598623</v>
      </c>
      <c r="V290" s="139">
        <f t="shared" si="85"/>
        <v>1.2116233699558476E-2</v>
      </c>
      <c r="W290" s="139">
        <f t="shared" si="85"/>
        <v>4.7335455385563198E-2</v>
      </c>
      <c r="X290" s="139">
        <f t="shared" si="85"/>
        <v>0.12922271280418934</v>
      </c>
      <c r="Y290" s="139">
        <f t="shared" si="85"/>
        <v>0.10904610329602629</v>
      </c>
      <c r="Z290" s="139">
        <f t="shared" si="85"/>
        <v>0.16613615360920012</v>
      </c>
      <c r="AA290" s="139">
        <f t="shared" si="85"/>
        <v>0.16926789198069617</v>
      </c>
    </row>
    <row r="291" spans="1:27" x14ac:dyDescent="0.3">
      <c r="A291" s="116">
        <v>41671</v>
      </c>
      <c r="B291" s="134">
        <f t="shared" si="84"/>
        <v>1958800</v>
      </c>
      <c r="C291" s="135">
        <v>55200</v>
      </c>
      <c r="D291" s="136">
        <v>132800</v>
      </c>
      <c r="E291" s="136">
        <v>145700</v>
      </c>
      <c r="F291" s="136">
        <v>86700</v>
      </c>
      <c r="G291" s="136">
        <v>72600</v>
      </c>
      <c r="H291" s="136">
        <v>222400</v>
      </c>
      <c r="I291" s="136">
        <v>25000</v>
      </c>
      <c r="J291" s="136">
        <v>92100</v>
      </c>
      <c r="K291" s="136">
        <v>251400</v>
      </c>
      <c r="L291" s="136">
        <v>214900</v>
      </c>
      <c r="M291" s="136">
        <v>325900</v>
      </c>
      <c r="N291" s="137">
        <v>334100</v>
      </c>
      <c r="O291" s="138"/>
      <c r="P291" s="139">
        <f>C291/$B291</f>
        <v>2.8180518684909128E-2</v>
      </c>
      <c r="Q291" s="139">
        <f t="shared" si="86"/>
        <v>6.7796610169491525E-2</v>
      </c>
      <c r="R291" s="139">
        <f t="shared" si="86"/>
        <v>7.4382274862160508E-2</v>
      </c>
      <c r="S291" s="139">
        <f t="shared" si="86"/>
        <v>4.4261792934449665E-2</v>
      </c>
      <c r="T291" s="139">
        <f t="shared" si="86"/>
        <v>3.7063508270369611E-2</v>
      </c>
      <c r="U291" s="139">
        <f t="shared" si="86"/>
        <v>0.11353890136818461</v>
      </c>
      <c r="V291" s="139">
        <f t="shared" si="85"/>
        <v>1.2762916071063916E-2</v>
      </c>
      <c r="W291" s="139">
        <f t="shared" si="85"/>
        <v>4.7018582805799472E-2</v>
      </c>
      <c r="X291" s="139">
        <f t="shared" si="85"/>
        <v>0.12834388401061875</v>
      </c>
      <c r="Y291" s="139">
        <f t="shared" si="85"/>
        <v>0.10971002654686543</v>
      </c>
      <c r="Z291" s="139">
        <f t="shared" si="85"/>
        <v>0.16637737390238921</v>
      </c>
      <c r="AA291" s="139">
        <f t="shared" si="85"/>
        <v>0.17056361037369819</v>
      </c>
    </row>
    <row r="292" spans="1:27" x14ac:dyDescent="0.3">
      <c r="A292" s="116">
        <v>41699</v>
      </c>
      <c r="B292" s="134">
        <f t="shared" si="84"/>
        <v>1970800</v>
      </c>
      <c r="C292" s="135">
        <v>55300</v>
      </c>
      <c r="D292" s="136">
        <v>136600</v>
      </c>
      <c r="E292" s="136">
        <v>145800</v>
      </c>
      <c r="F292" s="136">
        <v>87500</v>
      </c>
      <c r="G292" s="136">
        <v>72900</v>
      </c>
      <c r="H292" s="136">
        <v>223800</v>
      </c>
      <c r="I292" s="136">
        <v>26000</v>
      </c>
      <c r="J292" s="136">
        <v>92000</v>
      </c>
      <c r="K292" s="136">
        <v>251600</v>
      </c>
      <c r="L292" s="136">
        <v>218400</v>
      </c>
      <c r="M292" s="136">
        <v>328000</v>
      </c>
      <c r="N292" s="137">
        <v>332900</v>
      </c>
      <c r="O292" s="138"/>
      <c r="P292" s="139">
        <f t="shared" si="86"/>
        <v>2.8059671199512887E-2</v>
      </c>
      <c r="Q292" s="139">
        <f t="shared" si="86"/>
        <v>6.9311954536228945E-2</v>
      </c>
      <c r="R292" s="139">
        <f t="shared" si="86"/>
        <v>7.3980109600162366E-2</v>
      </c>
      <c r="S292" s="139">
        <f t="shared" si="86"/>
        <v>4.4398213923279889E-2</v>
      </c>
      <c r="T292" s="139">
        <f t="shared" si="86"/>
        <v>3.6990054800081183E-2</v>
      </c>
      <c r="U292" s="139">
        <f t="shared" si="86"/>
        <v>0.11355794601177187</v>
      </c>
      <c r="V292" s="139">
        <f t="shared" si="85"/>
        <v>1.3192612137203167E-2</v>
      </c>
      <c r="W292" s="139">
        <f t="shared" si="85"/>
        <v>4.6681550639334282E-2</v>
      </c>
      <c r="X292" s="139">
        <f t="shared" si="85"/>
        <v>0.12766389283539678</v>
      </c>
      <c r="Y292" s="139">
        <f t="shared" si="85"/>
        <v>0.11081794195250659</v>
      </c>
      <c r="Z292" s="139">
        <f t="shared" si="85"/>
        <v>0.16642987619240918</v>
      </c>
      <c r="AA292" s="139">
        <f t="shared" si="85"/>
        <v>0.16891617617211285</v>
      </c>
    </row>
    <row r="293" spans="1:27" x14ac:dyDescent="0.3">
      <c r="A293" s="116">
        <v>41730</v>
      </c>
      <c r="B293" s="134">
        <f t="shared" si="84"/>
        <v>1977800</v>
      </c>
      <c r="C293" s="135">
        <v>54900</v>
      </c>
      <c r="D293" s="136">
        <v>135400</v>
      </c>
      <c r="E293" s="136">
        <v>146200</v>
      </c>
      <c r="F293" s="136">
        <v>87700</v>
      </c>
      <c r="G293" s="136">
        <v>72900</v>
      </c>
      <c r="H293" s="136">
        <v>224900</v>
      </c>
      <c r="I293" s="136">
        <v>26300</v>
      </c>
      <c r="J293" s="136">
        <v>92200</v>
      </c>
      <c r="K293" s="136">
        <v>252700</v>
      </c>
      <c r="L293" s="136">
        <v>221900</v>
      </c>
      <c r="M293" s="136">
        <v>330100</v>
      </c>
      <c r="N293" s="137">
        <v>332600</v>
      </c>
      <c r="O293" s="138"/>
      <c r="P293" s="139">
        <f t="shared" si="86"/>
        <v>2.7758115077358682E-2</v>
      </c>
      <c r="Q293" s="139">
        <f t="shared" si="86"/>
        <v>6.8459904944888253E-2</v>
      </c>
      <c r="R293" s="139">
        <f t="shared" si="86"/>
        <v>7.3920517746991612E-2</v>
      </c>
      <c r="S293" s="139">
        <f t="shared" si="86"/>
        <v>4.4342198402265144E-2</v>
      </c>
      <c r="T293" s="139">
        <f t="shared" si="86"/>
        <v>3.6859136414197594E-2</v>
      </c>
      <c r="U293" s="139">
        <f t="shared" si="86"/>
        <v>0.1137122054808373</v>
      </c>
      <c r="V293" s="139">
        <f t="shared" si="85"/>
        <v>1.3297603397714632E-2</v>
      </c>
      <c r="W293" s="139">
        <f t="shared" si="85"/>
        <v>4.661745373647487E-2</v>
      </c>
      <c r="X293" s="139">
        <f t="shared" si="85"/>
        <v>0.12776822732328849</v>
      </c>
      <c r="Y293" s="139">
        <f t="shared" si="85"/>
        <v>0.11219536859136414</v>
      </c>
      <c r="Z293" s="139">
        <f t="shared" si="85"/>
        <v>0.16690261907169582</v>
      </c>
      <c r="AA293" s="139">
        <f t="shared" si="85"/>
        <v>0.16816664981292345</v>
      </c>
    </row>
    <row r="294" spans="1:27" x14ac:dyDescent="0.3">
      <c r="A294" s="116">
        <v>41760</v>
      </c>
      <c r="B294" s="134">
        <f t="shared" si="84"/>
        <v>1986900</v>
      </c>
      <c r="C294" s="135">
        <v>55600</v>
      </c>
      <c r="D294" s="136">
        <v>138800</v>
      </c>
      <c r="E294" s="136">
        <v>147400</v>
      </c>
      <c r="F294" s="136">
        <v>88100</v>
      </c>
      <c r="G294" s="136">
        <v>73400</v>
      </c>
      <c r="H294" s="136">
        <v>225800</v>
      </c>
      <c r="I294" s="136">
        <v>27800</v>
      </c>
      <c r="J294" s="136">
        <v>92600</v>
      </c>
      <c r="K294" s="136">
        <v>253600</v>
      </c>
      <c r="L294" s="136">
        <v>224000</v>
      </c>
      <c r="M294" s="136">
        <v>327600</v>
      </c>
      <c r="N294" s="137">
        <v>332200</v>
      </c>
      <c r="O294" s="138"/>
      <c r="P294" s="139">
        <f t="shared" si="86"/>
        <v>2.7983290553122955E-2</v>
      </c>
      <c r="Q294" s="139">
        <f t="shared" si="86"/>
        <v>6.9857567064270973E-2</v>
      </c>
      <c r="R294" s="139">
        <f t="shared" si="86"/>
        <v>7.4185917761336762E-2</v>
      </c>
      <c r="S294" s="139">
        <f t="shared" si="86"/>
        <v>4.4340429815290149E-2</v>
      </c>
      <c r="T294" s="139">
        <f t="shared" si="86"/>
        <v>3.6941969902863761E-2</v>
      </c>
      <c r="U294" s="139">
        <f t="shared" si="86"/>
        <v>0.11364437062761085</v>
      </c>
      <c r="V294" s="139">
        <f t="shared" si="85"/>
        <v>1.3991645276561477E-2</v>
      </c>
      <c r="W294" s="139">
        <f t="shared" si="85"/>
        <v>4.6605264482359451E-2</v>
      </c>
      <c r="X294" s="139">
        <f t="shared" si="85"/>
        <v>0.12763601590417234</v>
      </c>
      <c r="Y294" s="139">
        <f t="shared" si="85"/>
        <v>0.11273843676078313</v>
      </c>
      <c r="Z294" s="139">
        <f t="shared" si="85"/>
        <v>0.16487996376264533</v>
      </c>
      <c r="AA294" s="139">
        <f t="shared" si="85"/>
        <v>0.16719512808898285</v>
      </c>
    </row>
    <row r="295" spans="1:27" x14ac:dyDescent="0.3">
      <c r="A295" s="116">
        <v>41791</v>
      </c>
      <c r="B295" s="134">
        <f t="shared" si="84"/>
        <v>1981800</v>
      </c>
      <c r="C295" s="135">
        <v>55600</v>
      </c>
      <c r="D295" s="136">
        <v>138200</v>
      </c>
      <c r="E295" s="136">
        <v>147800</v>
      </c>
      <c r="F295" s="136">
        <v>87800</v>
      </c>
      <c r="G295" s="136">
        <v>73400</v>
      </c>
      <c r="H295" s="136">
        <v>227400</v>
      </c>
      <c r="I295" s="136">
        <v>27000</v>
      </c>
      <c r="J295" s="136">
        <v>92700</v>
      </c>
      <c r="K295" s="136">
        <v>252400</v>
      </c>
      <c r="L295" s="136">
        <v>225200</v>
      </c>
      <c r="M295" s="136">
        <v>326400</v>
      </c>
      <c r="N295" s="137">
        <v>327900</v>
      </c>
      <c r="O295" s="138"/>
      <c r="P295" s="139">
        <f t="shared" si="86"/>
        <v>2.8055303259662934E-2</v>
      </c>
      <c r="Q295" s="139">
        <f t="shared" si="86"/>
        <v>6.9734584720960738E-2</v>
      </c>
      <c r="R295" s="139">
        <f t="shared" si="86"/>
        <v>7.4578665859319812E-2</v>
      </c>
      <c r="S295" s="139">
        <f t="shared" si="86"/>
        <v>4.4303158744575639E-2</v>
      </c>
      <c r="T295" s="139">
        <f t="shared" si="86"/>
        <v>3.7037037037037035E-2</v>
      </c>
      <c r="U295" s="139">
        <f t="shared" si="86"/>
        <v>0.11474417196488042</v>
      </c>
      <c r="V295" s="139">
        <f t="shared" si="85"/>
        <v>1.3623978201634877E-2</v>
      </c>
      <c r="W295" s="139">
        <f t="shared" si="85"/>
        <v>4.6775658492279742E-2</v>
      </c>
      <c r="X295" s="139">
        <f t="shared" si="85"/>
        <v>0.1273589665960238</v>
      </c>
      <c r="Y295" s="139">
        <f t="shared" si="85"/>
        <v>0.11363407003733979</v>
      </c>
      <c r="Z295" s="139">
        <f t="shared" si="85"/>
        <v>0.1646987587042083</v>
      </c>
      <c r="AA295" s="139">
        <f t="shared" si="85"/>
        <v>0.16545564638207691</v>
      </c>
    </row>
    <row r="296" spans="1:27" x14ac:dyDescent="0.3">
      <c r="A296" s="116">
        <v>41821</v>
      </c>
      <c r="B296" s="134">
        <f t="shared" si="84"/>
        <v>1969800</v>
      </c>
      <c r="C296" s="135">
        <v>56200</v>
      </c>
      <c r="D296" s="136">
        <v>141200</v>
      </c>
      <c r="E296" s="136">
        <v>148100</v>
      </c>
      <c r="F296" s="136">
        <v>87900</v>
      </c>
      <c r="G296" s="136">
        <v>73300</v>
      </c>
      <c r="H296" s="136">
        <v>226800</v>
      </c>
      <c r="I296" s="136">
        <v>26600</v>
      </c>
      <c r="J296" s="136">
        <v>93100</v>
      </c>
      <c r="K296" s="136">
        <v>253700</v>
      </c>
      <c r="L296" s="136">
        <v>222700</v>
      </c>
      <c r="M296" s="136">
        <v>324400</v>
      </c>
      <c r="N296" s="137">
        <v>315800</v>
      </c>
      <c r="O296" s="138"/>
      <c r="P296" s="139">
        <f t="shared" si="86"/>
        <v>2.8530815311199106E-2</v>
      </c>
      <c r="Q296" s="139">
        <f t="shared" si="86"/>
        <v>7.1682404305005581E-2</v>
      </c>
      <c r="R296" s="139">
        <f t="shared" si="86"/>
        <v>7.5185297999796938E-2</v>
      </c>
      <c r="S296" s="139">
        <f t="shared" si="86"/>
        <v>4.4623819677124581E-2</v>
      </c>
      <c r="T296" s="139">
        <f t="shared" si="86"/>
        <v>3.7211899685247234E-2</v>
      </c>
      <c r="U296" s="139">
        <f t="shared" si="86"/>
        <v>0.11513859275053305</v>
      </c>
      <c r="V296" s="139">
        <f t="shared" si="85"/>
        <v>1.3503909026297086E-2</v>
      </c>
      <c r="W296" s="139">
        <f t="shared" si="85"/>
        <v>4.7263681592039801E-2</v>
      </c>
      <c r="X296" s="139">
        <f t="shared" si="85"/>
        <v>0.12879480150269063</v>
      </c>
      <c r="Y296" s="139">
        <f t="shared" si="85"/>
        <v>0.11305716316377297</v>
      </c>
      <c r="Z296" s="139">
        <f t="shared" si="85"/>
        <v>0.16468677023048026</v>
      </c>
      <c r="AA296" s="139">
        <f t="shared" si="85"/>
        <v>0.16032084475581276</v>
      </c>
    </row>
    <row r="297" spans="1:27" x14ac:dyDescent="0.3">
      <c r="A297" s="116">
        <v>41852</v>
      </c>
      <c r="B297" s="134">
        <f t="shared" si="84"/>
        <v>1983800</v>
      </c>
      <c r="C297" s="135">
        <v>56100</v>
      </c>
      <c r="D297" s="136">
        <v>142900</v>
      </c>
      <c r="E297" s="136">
        <v>148400</v>
      </c>
      <c r="F297" s="136">
        <v>89100</v>
      </c>
      <c r="G297" s="136">
        <v>73500</v>
      </c>
      <c r="H297" s="136">
        <v>227200</v>
      </c>
      <c r="I297" s="136">
        <v>25300</v>
      </c>
      <c r="J297" s="136">
        <v>93500</v>
      </c>
      <c r="K297" s="136">
        <v>255100</v>
      </c>
      <c r="L297" s="136">
        <v>224700</v>
      </c>
      <c r="M297" s="136">
        <v>329100</v>
      </c>
      <c r="N297" s="137">
        <v>318900</v>
      </c>
      <c r="O297" s="138"/>
      <c r="P297" s="139">
        <f t="shared" si="86"/>
        <v>2.8279060389152132E-2</v>
      </c>
      <c r="Q297" s="139">
        <f t="shared" si="86"/>
        <v>7.2033471116039929E-2</v>
      </c>
      <c r="R297" s="139">
        <f t="shared" si="86"/>
        <v>7.4805928016937195E-2</v>
      </c>
      <c r="S297" s="139">
        <f t="shared" si="86"/>
        <v>4.4913801794535739E-2</v>
      </c>
      <c r="T297" s="139">
        <f t="shared" si="86"/>
        <v>3.7050105857445309E-2</v>
      </c>
      <c r="U297" s="139">
        <f t="shared" si="86"/>
        <v>0.11452767416070168</v>
      </c>
      <c r="V297" s="139">
        <f t="shared" si="85"/>
        <v>1.2753301744127431E-2</v>
      </c>
      <c r="W297" s="139">
        <f t="shared" si="85"/>
        <v>4.713176731525355E-2</v>
      </c>
      <c r="X297" s="139">
        <f t="shared" si="85"/>
        <v>0.12859159189434419</v>
      </c>
      <c r="Y297" s="139">
        <f t="shared" si="85"/>
        <v>0.11326746647847566</v>
      </c>
      <c r="Z297" s="139">
        <f t="shared" si="85"/>
        <v>0.1658937392882347</v>
      </c>
      <c r="AA297" s="139">
        <f t="shared" si="85"/>
        <v>0.16075209194475248</v>
      </c>
    </row>
    <row r="298" spans="1:27" x14ac:dyDescent="0.3">
      <c r="A298" s="116">
        <v>41883</v>
      </c>
      <c r="B298" s="134">
        <f t="shared" si="84"/>
        <v>1991000</v>
      </c>
      <c r="C298" s="135">
        <v>55900</v>
      </c>
      <c r="D298" s="136">
        <v>144200</v>
      </c>
      <c r="E298" s="136">
        <v>147900</v>
      </c>
      <c r="F298" s="136">
        <v>89300</v>
      </c>
      <c r="G298" s="136">
        <v>73700</v>
      </c>
      <c r="H298" s="136">
        <v>226600</v>
      </c>
      <c r="I298" s="136">
        <v>24300</v>
      </c>
      <c r="J298" s="136">
        <v>93200</v>
      </c>
      <c r="K298" s="136">
        <v>254600</v>
      </c>
      <c r="L298" s="136">
        <v>220500</v>
      </c>
      <c r="M298" s="136">
        <v>330200.00000000006</v>
      </c>
      <c r="N298" s="137">
        <v>330600</v>
      </c>
      <c r="O298" s="138"/>
      <c r="P298" s="139">
        <f t="shared" si="86"/>
        <v>2.8076343545956804E-2</v>
      </c>
      <c r="Q298" s="139">
        <f t="shared" si="86"/>
        <v>7.2425916624811654E-2</v>
      </c>
      <c r="R298" s="139">
        <f t="shared" si="86"/>
        <v>7.4284279256654942E-2</v>
      </c>
      <c r="S298" s="139">
        <f t="shared" si="86"/>
        <v>4.4851833249623302E-2</v>
      </c>
      <c r="T298" s="139">
        <f t="shared" si="86"/>
        <v>3.7016574585635356E-2</v>
      </c>
      <c r="U298" s="139">
        <f t="shared" si="86"/>
        <v>0.11381215469613259</v>
      </c>
      <c r="V298" s="139">
        <f t="shared" si="85"/>
        <v>1.2204922149673531E-2</v>
      </c>
      <c r="W298" s="139">
        <f t="shared" si="85"/>
        <v>4.6810647915620292E-2</v>
      </c>
      <c r="X298" s="139">
        <f t="shared" si="85"/>
        <v>0.12787543947764943</v>
      </c>
      <c r="Y298" s="139">
        <f t="shared" si="85"/>
        <v>0.110748367654445</v>
      </c>
      <c r="Z298" s="139">
        <f t="shared" si="85"/>
        <v>0.16584630838774489</v>
      </c>
      <c r="AA298" s="139">
        <f t="shared" si="85"/>
        <v>0.16604721245605222</v>
      </c>
    </row>
    <row r="299" spans="1:27" x14ac:dyDescent="0.3">
      <c r="A299" s="116">
        <v>41913</v>
      </c>
      <c r="B299" s="134">
        <f t="shared" si="84"/>
        <v>2009800</v>
      </c>
      <c r="C299" s="135">
        <v>56000</v>
      </c>
      <c r="D299" s="136">
        <v>146800</v>
      </c>
      <c r="E299" s="136">
        <v>148900</v>
      </c>
      <c r="F299" s="136">
        <v>89700</v>
      </c>
      <c r="G299" s="136">
        <v>73600</v>
      </c>
      <c r="H299" s="136">
        <v>228600</v>
      </c>
      <c r="I299" s="136">
        <v>25400</v>
      </c>
      <c r="J299" s="136">
        <v>93500</v>
      </c>
      <c r="K299" s="136">
        <v>256399.99999999997</v>
      </c>
      <c r="L299" s="136">
        <v>222500</v>
      </c>
      <c r="M299" s="136">
        <v>334800</v>
      </c>
      <c r="N299" s="137">
        <v>333600</v>
      </c>
      <c r="O299" s="138"/>
      <c r="P299" s="139">
        <f t="shared" si="86"/>
        <v>2.7863469001890736E-2</v>
      </c>
      <c r="Q299" s="139">
        <f t="shared" si="86"/>
        <v>7.3042093740670708E-2</v>
      </c>
      <c r="R299" s="139">
        <f t="shared" si="86"/>
        <v>7.4086973828241615E-2</v>
      </c>
      <c r="S299" s="139">
        <f t="shared" si="86"/>
        <v>4.4631306597671408E-2</v>
      </c>
      <c r="T299" s="139">
        <f t="shared" si="86"/>
        <v>3.6620559259627823E-2</v>
      </c>
      <c r="U299" s="139">
        <f t="shared" si="86"/>
        <v>0.11374266096128968</v>
      </c>
      <c r="V299" s="139">
        <f t="shared" si="85"/>
        <v>1.2638073440143298E-2</v>
      </c>
      <c r="W299" s="139">
        <f t="shared" si="85"/>
        <v>4.6522041994228283E-2</v>
      </c>
      <c r="X299" s="139">
        <f t="shared" si="85"/>
        <v>0.12757488307294257</v>
      </c>
      <c r="Y299" s="139">
        <f t="shared" si="85"/>
        <v>0.11070753308786944</v>
      </c>
      <c r="Z299" s="139">
        <f t="shared" si="85"/>
        <v>0.16658373967558962</v>
      </c>
      <c r="AA299" s="139">
        <f t="shared" si="85"/>
        <v>0.1659866653398348</v>
      </c>
    </row>
    <row r="300" spans="1:27" x14ac:dyDescent="0.3">
      <c r="A300" s="116">
        <v>41944</v>
      </c>
      <c r="B300" s="134">
        <f t="shared" si="84"/>
        <v>2017700</v>
      </c>
      <c r="C300" s="135">
        <v>55700</v>
      </c>
      <c r="D300" s="136">
        <v>141800</v>
      </c>
      <c r="E300" s="136">
        <v>148600</v>
      </c>
      <c r="F300" s="136">
        <v>90100</v>
      </c>
      <c r="G300" s="136">
        <v>73600</v>
      </c>
      <c r="H300" s="136">
        <v>235800</v>
      </c>
      <c r="I300" s="136">
        <v>27400</v>
      </c>
      <c r="J300" s="136">
        <v>93500</v>
      </c>
      <c r="K300" s="136">
        <v>256300</v>
      </c>
      <c r="L300" s="136">
        <v>223800</v>
      </c>
      <c r="M300" s="136">
        <v>335599.99999999994</v>
      </c>
      <c r="N300" s="137">
        <v>335500</v>
      </c>
      <c r="O300" s="138"/>
      <c r="P300" s="139">
        <f t="shared" si="86"/>
        <v>2.7605689646627348E-2</v>
      </c>
      <c r="Q300" s="139">
        <f t="shared" si="86"/>
        <v>7.0278039351737126E-2</v>
      </c>
      <c r="R300" s="139">
        <f t="shared" si="86"/>
        <v>7.3648213312187141E-2</v>
      </c>
      <c r="S300" s="139">
        <f t="shared" si="86"/>
        <v>4.4654804975962727E-2</v>
      </c>
      <c r="T300" s="139">
        <f t="shared" si="86"/>
        <v>3.6477176983694307E-2</v>
      </c>
      <c r="U300" s="139">
        <f t="shared" si="86"/>
        <v>0.11686573821678148</v>
      </c>
      <c r="V300" s="139">
        <f t="shared" si="85"/>
        <v>1.3579818605342717E-2</v>
      </c>
      <c r="W300" s="139">
        <f t="shared" si="85"/>
        <v>4.6339891956187741E-2</v>
      </c>
      <c r="X300" s="139">
        <f t="shared" si="85"/>
        <v>0.12702582147990285</v>
      </c>
      <c r="Y300" s="139">
        <f t="shared" si="85"/>
        <v>0.11091837240422263</v>
      </c>
      <c r="Z300" s="139">
        <f t="shared" si="85"/>
        <v>0.1663279972245626</v>
      </c>
      <c r="AA300" s="139">
        <f t="shared" si="85"/>
        <v>0.16627843584279128</v>
      </c>
    </row>
    <row r="301" spans="1:27" x14ac:dyDescent="0.3">
      <c r="A301" s="116">
        <v>41974</v>
      </c>
      <c r="B301" s="134">
        <f t="shared" si="84"/>
        <v>2018300</v>
      </c>
      <c r="C301" s="135">
        <v>55600</v>
      </c>
      <c r="D301" s="136">
        <v>139600</v>
      </c>
      <c r="E301" s="136">
        <v>148500</v>
      </c>
      <c r="F301" s="136">
        <v>92000</v>
      </c>
      <c r="G301" s="136">
        <v>73800</v>
      </c>
      <c r="H301" s="136">
        <v>239600</v>
      </c>
      <c r="I301" s="136">
        <v>26800</v>
      </c>
      <c r="J301" s="136">
        <v>93500</v>
      </c>
      <c r="K301" s="136">
        <v>256200</v>
      </c>
      <c r="L301" s="136">
        <v>223600</v>
      </c>
      <c r="M301" s="136">
        <v>336800</v>
      </c>
      <c r="N301" s="137">
        <v>332300</v>
      </c>
      <c r="O301" s="138"/>
      <c r="P301" s="139">
        <f t="shared" si="86"/>
        <v>2.754793638210375E-2</v>
      </c>
      <c r="Q301" s="139">
        <f t="shared" si="86"/>
        <v>6.9167120844274885E-2</v>
      </c>
      <c r="R301" s="139">
        <f t="shared" si="86"/>
        <v>7.357677253133825E-2</v>
      </c>
      <c r="S301" s="139">
        <f t="shared" si="86"/>
        <v>4.5582916315711243E-2</v>
      </c>
      <c r="T301" s="139">
        <f t="shared" si="86"/>
        <v>3.6565426348907498E-2</v>
      </c>
      <c r="U301" s="139">
        <f t="shared" si="86"/>
        <v>0.11871376901352623</v>
      </c>
      <c r="V301" s="139">
        <f t="shared" si="85"/>
        <v>1.3278501709359361E-2</v>
      </c>
      <c r="W301" s="139">
        <f t="shared" si="85"/>
        <v>4.6326116038250015E-2</v>
      </c>
      <c r="X301" s="139">
        <f t="shared" si="85"/>
        <v>0.12693851260962197</v>
      </c>
      <c r="Y301" s="139">
        <f t="shared" si="85"/>
        <v>0.11078630530644602</v>
      </c>
      <c r="Z301" s="139">
        <f t="shared" si="85"/>
        <v>0.16687311103403854</v>
      </c>
      <c r="AA301" s="139">
        <f t="shared" si="85"/>
        <v>0.16464351186642223</v>
      </c>
    </row>
    <row r="302" spans="1:27" x14ac:dyDescent="0.3">
      <c r="A302" s="116">
        <v>42005</v>
      </c>
      <c r="B302" s="134">
        <f t="shared" si="84"/>
        <v>1982200</v>
      </c>
      <c r="C302" s="135">
        <v>54500</v>
      </c>
      <c r="D302" s="136">
        <v>136600</v>
      </c>
      <c r="E302" s="136">
        <v>147100</v>
      </c>
      <c r="F302" s="136">
        <v>90100</v>
      </c>
      <c r="G302" s="136">
        <v>73000</v>
      </c>
      <c r="H302" s="136">
        <v>229300</v>
      </c>
      <c r="I302" s="136">
        <v>24800</v>
      </c>
      <c r="J302" s="136">
        <v>92300</v>
      </c>
      <c r="K302" s="136">
        <v>255900</v>
      </c>
      <c r="L302" s="136">
        <v>221300</v>
      </c>
      <c r="M302" s="136">
        <v>331100</v>
      </c>
      <c r="N302" s="137">
        <v>326200</v>
      </c>
      <c r="O302" s="138"/>
      <c r="P302" s="139">
        <f t="shared" si="86"/>
        <v>2.7494702855413177E-2</v>
      </c>
      <c r="Q302" s="139">
        <f t="shared" si="86"/>
        <v>6.8913328624760364E-2</v>
      </c>
      <c r="R302" s="139">
        <f t="shared" si="86"/>
        <v>7.4210473211583083E-2</v>
      </c>
      <c r="S302" s="139">
        <f t="shared" si="86"/>
        <v>4.5454545454545456E-2</v>
      </c>
      <c r="T302" s="139">
        <f t="shared" si="86"/>
        <v>3.6827767127434165E-2</v>
      </c>
      <c r="U302" s="139">
        <f t="shared" si="86"/>
        <v>0.11567954797699526</v>
      </c>
      <c r="V302" s="139">
        <f t="shared" si="85"/>
        <v>1.251135102411462E-2</v>
      </c>
      <c r="W302" s="139">
        <f t="shared" si="85"/>
        <v>4.6564423367974977E-2</v>
      </c>
      <c r="X302" s="139">
        <f t="shared" si="85"/>
        <v>0.12909898093027949</v>
      </c>
      <c r="Y302" s="139">
        <f t="shared" si="85"/>
        <v>0.111643628291797</v>
      </c>
      <c r="Z302" s="139">
        <f t="shared" si="85"/>
        <v>0.16703662597114319</v>
      </c>
      <c r="AA302" s="139">
        <f t="shared" si="85"/>
        <v>0.16456462516395923</v>
      </c>
    </row>
    <row r="303" spans="1:27" x14ac:dyDescent="0.3">
      <c r="A303" s="116">
        <v>42036</v>
      </c>
      <c r="B303" s="134">
        <f t="shared" si="84"/>
        <v>1987900</v>
      </c>
      <c r="C303" s="135">
        <v>52400</v>
      </c>
      <c r="D303" s="136">
        <v>137500</v>
      </c>
      <c r="E303" s="136">
        <v>146300</v>
      </c>
      <c r="F303" s="136">
        <v>88400</v>
      </c>
      <c r="G303" s="136">
        <v>72800</v>
      </c>
      <c r="H303" s="136">
        <v>228500</v>
      </c>
      <c r="I303" s="136">
        <v>26600</v>
      </c>
      <c r="J303" s="136">
        <v>92000</v>
      </c>
      <c r="K303" s="136">
        <v>255600</v>
      </c>
      <c r="L303" s="136">
        <v>224100</v>
      </c>
      <c r="M303" s="136">
        <v>332800</v>
      </c>
      <c r="N303" s="137">
        <v>330900</v>
      </c>
      <c r="O303" s="138"/>
      <c r="P303" s="139">
        <f t="shared" si="86"/>
        <v>2.6359474822677198E-2</v>
      </c>
      <c r="Q303" s="139">
        <f t="shared" si="86"/>
        <v>6.9168469238895317E-2</v>
      </c>
      <c r="R303" s="139">
        <f t="shared" si="86"/>
        <v>7.3595251270184611E-2</v>
      </c>
      <c r="S303" s="139">
        <f t="shared" si="86"/>
        <v>4.4469037677951608E-2</v>
      </c>
      <c r="T303" s="139">
        <f t="shared" si="86"/>
        <v>3.6621560440666029E-2</v>
      </c>
      <c r="U303" s="139">
        <f t="shared" si="86"/>
        <v>0.11494541978972786</v>
      </c>
      <c r="V303" s="139">
        <f t="shared" si="85"/>
        <v>1.3380954776397204E-2</v>
      </c>
      <c r="W303" s="139">
        <f>J303/$B303</f>
        <v>4.6279993963479045E-2</v>
      </c>
      <c r="X303" s="139">
        <f t="shared" si="85"/>
        <v>0.12857789627244831</v>
      </c>
      <c r="Y303" s="139">
        <f t="shared" si="85"/>
        <v>0.1127320287740832</v>
      </c>
      <c r="Z303" s="139">
        <f t="shared" si="85"/>
        <v>0.167412847728759</v>
      </c>
      <c r="AA303" s="139">
        <f>N303/$B303</f>
        <v>0.16645706524473061</v>
      </c>
    </row>
    <row r="304" spans="1:27" x14ac:dyDescent="0.3">
      <c r="A304" s="116">
        <v>42064</v>
      </c>
      <c r="B304" s="134">
        <f t="shared" si="84"/>
        <v>1989100</v>
      </c>
      <c r="C304" s="135">
        <v>51000</v>
      </c>
      <c r="D304" s="136">
        <v>138900</v>
      </c>
      <c r="E304" s="136">
        <v>144900</v>
      </c>
      <c r="F304" s="136">
        <v>88000</v>
      </c>
      <c r="G304" s="136">
        <v>73000</v>
      </c>
      <c r="H304" s="136">
        <v>230400</v>
      </c>
      <c r="I304" s="136">
        <v>25500</v>
      </c>
      <c r="J304" s="136">
        <v>92100</v>
      </c>
      <c r="K304" s="136">
        <v>255800</v>
      </c>
      <c r="L304" s="136">
        <v>226500</v>
      </c>
      <c r="M304" s="136">
        <v>333700</v>
      </c>
      <c r="N304" s="137">
        <v>329300</v>
      </c>
      <c r="O304" s="138"/>
      <c r="P304" s="139">
        <f t="shared" si="86"/>
        <v>2.56397365642753E-2</v>
      </c>
      <c r="Q304" s="139">
        <f t="shared" si="86"/>
        <v>6.983057664270273E-2</v>
      </c>
      <c r="R304" s="139">
        <f t="shared" si="86"/>
        <v>7.2847016238499818E-2</v>
      </c>
      <c r="S304" s="139">
        <f t="shared" si="86"/>
        <v>4.4241114071690714E-2</v>
      </c>
      <c r="T304" s="139">
        <f t="shared" si="86"/>
        <v>3.670001508219798E-2</v>
      </c>
      <c r="U304" s="139">
        <f t="shared" si="86"/>
        <v>0.11583128047860841</v>
      </c>
      <c r="V304" s="139">
        <f t="shared" si="85"/>
        <v>1.281986828213765E-2</v>
      </c>
      <c r="W304" s="139">
        <f t="shared" si="85"/>
        <v>4.6302347795485393E-2</v>
      </c>
      <c r="X304" s="139">
        <f t="shared" si="85"/>
        <v>0.12860087476748278</v>
      </c>
      <c r="Y304" s="139">
        <f t="shared" si="85"/>
        <v>0.1138705947413403</v>
      </c>
      <c r="Z304" s="139">
        <f t="shared" si="85"/>
        <v>0.16776431551958171</v>
      </c>
      <c r="AA304" s="139">
        <f t="shared" si="85"/>
        <v>0.16555225981599719</v>
      </c>
    </row>
    <row r="305" spans="1:28" x14ac:dyDescent="0.3">
      <c r="A305" s="116">
        <v>42095</v>
      </c>
      <c r="B305" s="134">
        <f t="shared" si="84"/>
        <v>1995000</v>
      </c>
      <c r="C305" s="135">
        <v>49000</v>
      </c>
      <c r="D305" s="136">
        <v>138200</v>
      </c>
      <c r="E305" s="136">
        <v>144500</v>
      </c>
      <c r="F305" s="136">
        <v>88200</v>
      </c>
      <c r="G305" s="136">
        <v>72700</v>
      </c>
      <c r="H305" s="136">
        <v>231100</v>
      </c>
      <c r="I305" s="136">
        <v>26500</v>
      </c>
      <c r="J305" s="136">
        <v>91800</v>
      </c>
      <c r="K305" s="136">
        <v>257300</v>
      </c>
      <c r="L305" s="136">
        <v>229000</v>
      </c>
      <c r="M305" s="136">
        <v>336300</v>
      </c>
      <c r="N305" s="137">
        <v>330400</v>
      </c>
      <c r="O305" s="138"/>
      <c r="P305" s="139">
        <f t="shared" si="86"/>
        <v>2.456140350877193E-2</v>
      </c>
      <c r="Q305" s="139">
        <f t="shared" si="86"/>
        <v>6.9273182957393487E-2</v>
      </c>
      <c r="R305" s="139">
        <f t="shared" si="86"/>
        <v>7.2431077694235582E-2</v>
      </c>
      <c r="S305" s="139">
        <f t="shared" si="86"/>
        <v>4.4210526315789471E-2</v>
      </c>
      <c r="T305" s="139">
        <f t="shared" si="86"/>
        <v>3.6441102756892232E-2</v>
      </c>
      <c r="U305" s="139">
        <f t="shared" si="86"/>
        <v>0.11583959899749373</v>
      </c>
      <c r="V305" s="139">
        <f t="shared" si="85"/>
        <v>1.3283208020050126E-2</v>
      </c>
      <c r="W305" s="139">
        <f t="shared" si="85"/>
        <v>4.601503759398496E-2</v>
      </c>
      <c r="X305" s="139">
        <f t="shared" si="85"/>
        <v>0.12897243107769424</v>
      </c>
      <c r="Y305" s="139">
        <f t="shared" si="85"/>
        <v>0.11478696741854637</v>
      </c>
      <c r="Z305" s="139">
        <f t="shared" si="85"/>
        <v>0.16857142857142857</v>
      </c>
      <c r="AA305" s="139">
        <f t="shared" si="85"/>
        <v>0.1656140350877193</v>
      </c>
    </row>
    <row r="306" spans="1:28" x14ac:dyDescent="0.3">
      <c r="A306" s="116">
        <v>42125</v>
      </c>
      <c r="B306" s="134">
        <f t="shared" si="84"/>
        <v>1999400</v>
      </c>
      <c r="C306" s="135">
        <v>48700</v>
      </c>
      <c r="D306" s="136">
        <v>138100</v>
      </c>
      <c r="E306" s="136">
        <v>144300</v>
      </c>
      <c r="F306" s="136">
        <v>88200</v>
      </c>
      <c r="G306" s="136">
        <v>72700</v>
      </c>
      <c r="H306" s="136">
        <v>231900</v>
      </c>
      <c r="I306" s="136">
        <v>28600</v>
      </c>
      <c r="J306" s="136">
        <v>91800</v>
      </c>
      <c r="K306" s="136">
        <v>257899.99999999997</v>
      </c>
      <c r="L306" s="136">
        <v>231600</v>
      </c>
      <c r="M306" s="136">
        <v>336000</v>
      </c>
      <c r="N306" s="137">
        <v>329600</v>
      </c>
      <c r="O306" s="138"/>
      <c r="P306" s="139">
        <f t="shared" si="86"/>
        <v>2.4357307192157646E-2</v>
      </c>
      <c r="Q306" s="139">
        <f t="shared" si="86"/>
        <v>6.9070721216364914E-2</v>
      </c>
      <c r="R306" s="139">
        <f t="shared" si="86"/>
        <v>7.217165149544863E-2</v>
      </c>
      <c r="S306" s="139">
        <f t="shared" si="86"/>
        <v>4.4113233970191054E-2</v>
      </c>
      <c r="T306" s="139">
        <f t="shared" si="86"/>
        <v>3.6360908272481743E-2</v>
      </c>
      <c r="U306" s="139">
        <f t="shared" si="86"/>
        <v>0.11598479543863159</v>
      </c>
      <c r="V306" s="139">
        <f t="shared" si="85"/>
        <v>1.4304291287386216E-2</v>
      </c>
      <c r="W306" s="139">
        <f t="shared" si="85"/>
        <v>4.5913774132239675E-2</v>
      </c>
      <c r="X306" s="139">
        <f t="shared" si="85"/>
        <v>0.12898869660898268</v>
      </c>
      <c r="Y306" s="139">
        <f t="shared" si="85"/>
        <v>0.11583475042512754</v>
      </c>
      <c r="Z306" s="139">
        <f t="shared" si="85"/>
        <v>0.16805041512453736</v>
      </c>
      <c r="AA306" s="139">
        <f t="shared" si="85"/>
        <v>0.16484945483645094</v>
      </c>
    </row>
    <row r="307" spans="1:28" x14ac:dyDescent="0.3">
      <c r="A307" s="116">
        <v>42156</v>
      </c>
      <c r="B307" s="134">
        <f t="shared" si="84"/>
        <v>1991400</v>
      </c>
      <c r="C307" s="135">
        <v>47600</v>
      </c>
      <c r="D307" s="136">
        <v>140200</v>
      </c>
      <c r="E307" s="136">
        <v>144600</v>
      </c>
      <c r="F307" s="136">
        <v>87500</v>
      </c>
      <c r="G307" s="136">
        <v>72700</v>
      </c>
      <c r="H307" s="136">
        <v>232900</v>
      </c>
      <c r="I307" s="136">
        <v>27300</v>
      </c>
      <c r="J307" s="136">
        <v>92000</v>
      </c>
      <c r="K307" s="136">
        <v>257100.00000000003</v>
      </c>
      <c r="L307" s="136">
        <v>232000</v>
      </c>
      <c r="M307" s="136">
        <v>332200.00000000006</v>
      </c>
      <c r="N307" s="137">
        <v>325300</v>
      </c>
      <c r="O307" s="138"/>
      <c r="P307" s="139">
        <f t="shared" si="86"/>
        <v>2.3902781962438484E-2</v>
      </c>
      <c r="Q307" s="139">
        <f t="shared" si="86"/>
        <v>7.0402731746509989E-2</v>
      </c>
      <c r="R307" s="139">
        <f t="shared" si="86"/>
        <v>7.2612232600180779E-2</v>
      </c>
      <c r="S307" s="139">
        <f t="shared" si="86"/>
        <v>4.3938937430953097E-2</v>
      </c>
      <c r="T307" s="139">
        <f t="shared" si="86"/>
        <v>3.6506980014060463E-2</v>
      </c>
      <c r="U307" s="139">
        <f t="shared" si="86"/>
        <v>0.11695289745907402</v>
      </c>
      <c r="V307" s="139">
        <f t="shared" si="85"/>
        <v>1.3708948478457366E-2</v>
      </c>
      <c r="W307" s="139">
        <f t="shared" si="85"/>
        <v>4.6198654213116398E-2</v>
      </c>
      <c r="X307" s="139">
        <f t="shared" si="85"/>
        <v>0.12910515215426335</v>
      </c>
      <c r="Y307" s="139">
        <f t="shared" si="85"/>
        <v>0.11650095410264136</v>
      </c>
      <c r="Z307" s="139">
        <f t="shared" si="85"/>
        <v>0.16681731445214426</v>
      </c>
      <c r="AA307" s="139">
        <f t="shared" si="85"/>
        <v>0.16335241538616049</v>
      </c>
    </row>
    <row r="308" spans="1:28" x14ac:dyDescent="0.3">
      <c r="A308" s="116">
        <v>42186</v>
      </c>
      <c r="B308" s="134">
        <f t="shared" si="84"/>
        <v>1978000</v>
      </c>
      <c r="C308" s="135">
        <v>47700</v>
      </c>
      <c r="D308" s="136">
        <v>141700</v>
      </c>
      <c r="E308" s="136">
        <v>143900</v>
      </c>
      <c r="F308" s="136">
        <v>87100</v>
      </c>
      <c r="G308" s="136">
        <v>72600</v>
      </c>
      <c r="H308" s="136">
        <v>232500</v>
      </c>
      <c r="I308" s="136">
        <v>26000</v>
      </c>
      <c r="J308" s="136">
        <v>91900</v>
      </c>
      <c r="K308" s="136">
        <v>258100.00000000003</v>
      </c>
      <c r="L308" s="136">
        <v>230500</v>
      </c>
      <c r="M308" s="136">
        <v>331700</v>
      </c>
      <c r="N308" s="137">
        <v>314300</v>
      </c>
      <c r="O308" s="138"/>
      <c r="P308" s="139">
        <f t="shared" si="86"/>
        <v>2.4115267947421637E-2</v>
      </c>
      <c r="Q308" s="139">
        <f t="shared" si="86"/>
        <v>7.1638018200202228E-2</v>
      </c>
      <c r="R308" s="139">
        <f t="shared" si="86"/>
        <v>7.2750252780586444E-2</v>
      </c>
      <c r="S308" s="139">
        <f t="shared" si="86"/>
        <v>4.4034378159757331E-2</v>
      </c>
      <c r="T308" s="139">
        <f t="shared" si="86"/>
        <v>3.6703741152679471E-2</v>
      </c>
      <c r="U308" s="139">
        <f t="shared" si="86"/>
        <v>0.11754297269969666</v>
      </c>
      <c r="V308" s="139">
        <f t="shared" si="85"/>
        <v>1.314459049544995E-2</v>
      </c>
      <c r="W308" s="139">
        <f t="shared" si="85"/>
        <v>4.6461071789686552E-2</v>
      </c>
      <c r="X308" s="139">
        <f t="shared" si="85"/>
        <v>0.13048533872598586</v>
      </c>
      <c r="Y308" s="139">
        <f t="shared" si="85"/>
        <v>0.11653185035389282</v>
      </c>
      <c r="Z308" s="139">
        <f t="shared" si="85"/>
        <v>0.16769464105156723</v>
      </c>
      <c r="AA308" s="139">
        <f t="shared" si="85"/>
        <v>0.15889787664307381</v>
      </c>
    </row>
    <row r="309" spans="1:28" x14ac:dyDescent="0.3">
      <c r="A309" s="116">
        <v>42217</v>
      </c>
      <c r="B309" s="134">
        <f t="shared" si="84"/>
        <v>1980800</v>
      </c>
      <c r="C309" s="141">
        <v>47400</v>
      </c>
      <c r="D309" s="142">
        <v>141900</v>
      </c>
      <c r="E309" s="142">
        <v>143600</v>
      </c>
      <c r="F309" s="142">
        <v>87300</v>
      </c>
      <c r="G309" s="142">
        <v>72600</v>
      </c>
      <c r="H309" s="142">
        <v>232900</v>
      </c>
      <c r="I309" s="142">
        <v>24400</v>
      </c>
      <c r="J309" s="142">
        <v>91900</v>
      </c>
      <c r="K309" s="142">
        <v>259300</v>
      </c>
      <c r="L309" s="142">
        <v>229300</v>
      </c>
      <c r="M309" s="142">
        <v>333300</v>
      </c>
      <c r="N309" s="134">
        <v>316900</v>
      </c>
      <c r="P309" s="139">
        <f t="shared" si="86"/>
        <v>2.3929725363489498E-2</v>
      </c>
      <c r="Q309" s="146">
        <f t="shared" si="86"/>
        <v>7.1637722132471729E-2</v>
      </c>
      <c r="R309" s="146">
        <f t="shared" si="86"/>
        <v>7.2495961227786759E-2</v>
      </c>
      <c r="S309" s="146">
        <f t="shared" si="86"/>
        <v>4.4073101777059774E-2</v>
      </c>
      <c r="T309" s="146">
        <f t="shared" si="86"/>
        <v>3.6651857835218092E-2</v>
      </c>
      <c r="U309" s="146">
        <f t="shared" si="86"/>
        <v>0.11757875605815832</v>
      </c>
      <c r="V309" s="146">
        <f t="shared" si="85"/>
        <v>1.2318255250403877E-2</v>
      </c>
      <c r="W309" s="146">
        <f t="shared" si="85"/>
        <v>4.63953957996769E-2</v>
      </c>
      <c r="X309" s="146">
        <f t="shared" si="85"/>
        <v>0.13090670436187399</v>
      </c>
      <c r="Y309" s="146">
        <f t="shared" si="85"/>
        <v>0.11576130856219709</v>
      </c>
      <c r="Z309" s="146">
        <f t="shared" si="85"/>
        <v>0.16826534733441034</v>
      </c>
      <c r="AA309" s="146">
        <f t="shared" si="85"/>
        <v>0.15998586429725364</v>
      </c>
    </row>
    <row r="310" spans="1:28" x14ac:dyDescent="0.3">
      <c r="A310" s="116">
        <v>42248</v>
      </c>
      <c r="B310" s="134">
        <f t="shared" si="84"/>
        <v>1983200</v>
      </c>
      <c r="C310" s="141">
        <v>46300</v>
      </c>
      <c r="D310" s="142">
        <v>142900</v>
      </c>
      <c r="E310" s="142">
        <v>142600</v>
      </c>
      <c r="F310" s="142">
        <v>87100</v>
      </c>
      <c r="G310" s="142">
        <v>72100</v>
      </c>
      <c r="H310" s="142">
        <v>231500</v>
      </c>
      <c r="I310" s="142">
        <v>23300</v>
      </c>
      <c r="J310" s="142">
        <v>91100</v>
      </c>
      <c r="K310" s="142">
        <v>258600.00000000003</v>
      </c>
      <c r="L310" s="142">
        <v>227500</v>
      </c>
      <c r="M310" s="142">
        <v>332300</v>
      </c>
      <c r="N310" s="134">
        <v>327900</v>
      </c>
      <c r="P310" s="139">
        <f t="shared" si="86"/>
        <v>2.3346107301331184E-2</v>
      </c>
      <c r="Q310" s="146">
        <f t="shared" si="86"/>
        <v>7.2055264219443318E-2</v>
      </c>
      <c r="R310" s="146">
        <f t="shared" si="86"/>
        <v>7.1903993545784597E-2</v>
      </c>
      <c r="S310" s="146">
        <f t="shared" si="86"/>
        <v>4.3918918918918921E-2</v>
      </c>
      <c r="T310" s="146">
        <f t="shared" si="86"/>
        <v>3.6355385235982252E-2</v>
      </c>
      <c r="U310" s="146">
        <f t="shared" si="86"/>
        <v>0.11673053650665591</v>
      </c>
      <c r="V310" s="146">
        <f t="shared" si="85"/>
        <v>1.1748688987494958E-2</v>
      </c>
      <c r="W310" s="146">
        <f t="shared" si="85"/>
        <v>4.59358612343687E-2</v>
      </c>
      <c r="X310" s="146">
        <f t="shared" si="85"/>
        <v>0.13039532069382817</v>
      </c>
      <c r="Y310" s="146">
        <f t="shared" si="85"/>
        <v>0.11471359419120614</v>
      </c>
      <c r="Z310" s="146">
        <f t="shared" si="85"/>
        <v>0.16755748285599031</v>
      </c>
      <c r="AA310" s="146">
        <f t="shared" si="85"/>
        <v>0.16533884630899556</v>
      </c>
    </row>
    <row r="311" spans="1:28" x14ac:dyDescent="0.3">
      <c r="A311" s="116">
        <v>42278</v>
      </c>
      <c r="B311" s="134">
        <f t="shared" si="84"/>
        <v>1994300</v>
      </c>
      <c r="C311" s="141">
        <v>45500</v>
      </c>
      <c r="D311" s="142">
        <v>145200</v>
      </c>
      <c r="E311" s="142">
        <v>143600</v>
      </c>
      <c r="F311" s="142">
        <v>86800</v>
      </c>
      <c r="G311" s="142">
        <v>71900</v>
      </c>
      <c r="H311" s="142">
        <v>232300</v>
      </c>
      <c r="I311" s="142">
        <v>23400</v>
      </c>
      <c r="J311" s="142">
        <v>90100</v>
      </c>
      <c r="K311" s="142">
        <v>259300</v>
      </c>
      <c r="L311" s="142">
        <v>230100</v>
      </c>
      <c r="M311" s="142">
        <v>335299.99999999994</v>
      </c>
      <c r="N311" s="134">
        <v>330800</v>
      </c>
      <c r="P311" s="139">
        <f t="shared" si="86"/>
        <v>2.2815022815022814E-2</v>
      </c>
      <c r="Q311" s="146">
        <f t="shared" si="86"/>
        <v>7.2807501378929954E-2</v>
      </c>
      <c r="R311" s="146">
        <f t="shared" si="86"/>
        <v>7.2005214862357725E-2</v>
      </c>
      <c r="S311" s="146">
        <f t="shared" si="86"/>
        <v>4.3524043524043522E-2</v>
      </c>
      <c r="T311" s="146">
        <f t="shared" si="86"/>
        <v>3.6052750338464626E-2</v>
      </c>
      <c r="U311" s="146">
        <f t="shared" si="86"/>
        <v>0.11648197362483077</v>
      </c>
      <c r="V311" s="146">
        <f t="shared" si="85"/>
        <v>1.1733440304868876E-2</v>
      </c>
      <c r="W311" s="146">
        <f t="shared" si="85"/>
        <v>4.517875946447375E-2</v>
      </c>
      <c r="X311" s="146">
        <f t="shared" si="85"/>
        <v>0.13002055859198716</v>
      </c>
      <c r="Y311" s="146">
        <f t="shared" si="85"/>
        <v>0.11537882966454395</v>
      </c>
      <c r="Z311" s="146">
        <f>M311/$B311</f>
        <v>0.16812916812916809</v>
      </c>
      <c r="AA311" s="146">
        <f t="shared" si="85"/>
        <v>0.16587273730130872</v>
      </c>
    </row>
    <row r="312" spans="1:28" x14ac:dyDescent="0.3">
      <c r="A312" s="116">
        <v>42309</v>
      </c>
      <c r="B312" s="134">
        <f t="shared" si="84"/>
        <v>1998000</v>
      </c>
      <c r="C312" s="141">
        <v>43700</v>
      </c>
      <c r="D312" s="142">
        <v>145200</v>
      </c>
      <c r="E312" s="142">
        <v>142600</v>
      </c>
      <c r="F312" s="142">
        <v>87600</v>
      </c>
      <c r="G312" s="142">
        <v>71800</v>
      </c>
      <c r="H312" s="142">
        <v>237100</v>
      </c>
      <c r="I312" s="142">
        <v>24500</v>
      </c>
      <c r="J312" s="142">
        <v>90100</v>
      </c>
      <c r="K312" s="142">
        <v>259800</v>
      </c>
      <c r="L312" s="142">
        <v>228700</v>
      </c>
      <c r="M312" s="142">
        <v>334300</v>
      </c>
      <c r="N312" s="134">
        <v>332600</v>
      </c>
      <c r="P312" s="139">
        <f t="shared" si="86"/>
        <v>2.1871871871871871E-2</v>
      </c>
      <c r="Q312" s="146">
        <f t="shared" si="86"/>
        <v>7.2672672672672675E-2</v>
      </c>
      <c r="R312" s="146">
        <f t="shared" si="86"/>
        <v>7.1371371371371367E-2</v>
      </c>
      <c r="S312" s="146">
        <f t="shared" si="86"/>
        <v>4.3843843843843842E-2</v>
      </c>
      <c r="T312" s="146">
        <f t="shared" si="86"/>
        <v>3.5935935935935935E-2</v>
      </c>
      <c r="U312" s="146">
        <f t="shared" si="86"/>
        <v>0.11866866866866867</v>
      </c>
      <c r="V312" s="146">
        <f t="shared" si="86"/>
        <v>1.2262262262262262E-2</v>
      </c>
      <c r="W312" s="146">
        <f t="shared" si="86"/>
        <v>4.5095095095095093E-2</v>
      </c>
      <c r="X312" s="146">
        <f t="shared" si="86"/>
        <v>0.13003003003003002</v>
      </c>
      <c r="Y312" s="146">
        <f t="shared" si="86"/>
        <v>0.11446446446446447</v>
      </c>
      <c r="Z312" s="146">
        <f>M312/$B312</f>
        <v>0.1673173173173173</v>
      </c>
      <c r="AA312" s="146">
        <f t="shared" ref="AA312:AA313" si="87">N312/$B312</f>
        <v>0.16646646646646646</v>
      </c>
    </row>
    <row r="313" spans="1:28" x14ac:dyDescent="0.3">
      <c r="A313" s="116">
        <v>42339</v>
      </c>
      <c r="B313" s="134">
        <f t="shared" si="84"/>
        <v>1993800</v>
      </c>
      <c r="C313" s="141">
        <v>43200</v>
      </c>
      <c r="D313" s="142">
        <v>144900</v>
      </c>
      <c r="E313" s="142">
        <v>141800</v>
      </c>
      <c r="F313" s="142">
        <v>88400</v>
      </c>
      <c r="G313" s="142">
        <v>72200</v>
      </c>
      <c r="H313" s="142">
        <v>237600</v>
      </c>
      <c r="I313" s="142">
        <v>24100</v>
      </c>
      <c r="J313" s="142">
        <v>89900</v>
      </c>
      <c r="K313" s="142">
        <v>260899.99999999997</v>
      </c>
      <c r="L313" s="142">
        <v>227700</v>
      </c>
      <c r="M313" s="142">
        <v>333100</v>
      </c>
      <c r="N313" s="134">
        <v>330000</v>
      </c>
      <c r="O313" s="147"/>
      <c r="P313" s="139">
        <f t="shared" si="86"/>
        <v>2.1667168221486607E-2</v>
      </c>
      <c r="Q313" s="146">
        <f t="shared" si="86"/>
        <v>7.2675293409569672E-2</v>
      </c>
      <c r="R313" s="146">
        <f t="shared" si="86"/>
        <v>7.1120473467750023E-2</v>
      </c>
      <c r="S313" s="146">
        <f t="shared" si="86"/>
        <v>4.4337446082856856E-2</v>
      </c>
      <c r="T313" s="146">
        <f t="shared" si="86"/>
        <v>3.621225799979938E-2</v>
      </c>
      <c r="U313" s="146">
        <f t="shared" si="86"/>
        <v>0.11916942521817635</v>
      </c>
      <c r="V313" s="146">
        <f t="shared" si="86"/>
        <v>1.2087471160597853E-2</v>
      </c>
      <c r="W313" s="146">
        <f t="shared" si="86"/>
        <v>4.5089778312769585E-2</v>
      </c>
      <c r="X313" s="146">
        <f t="shared" si="86"/>
        <v>0.13085565252282072</v>
      </c>
      <c r="Y313" s="146">
        <f t="shared" si="86"/>
        <v>0.11420403250075233</v>
      </c>
      <c r="Z313" s="146">
        <f>M313/$B313</f>
        <v>0.16706791052262013</v>
      </c>
      <c r="AA313" s="146">
        <f t="shared" si="87"/>
        <v>0.16551309058080049</v>
      </c>
    </row>
    <row r="314" spans="1:28" x14ac:dyDescent="0.3">
      <c r="A314" s="117">
        <v>42370</v>
      </c>
      <c r="B314" s="134">
        <f t="shared" si="84"/>
        <v>1962700</v>
      </c>
      <c r="C314" s="144">
        <v>41900</v>
      </c>
      <c r="D314" s="145">
        <v>143100</v>
      </c>
      <c r="E314" s="145">
        <v>139700</v>
      </c>
      <c r="F314" s="145">
        <v>87400</v>
      </c>
      <c r="G314" s="145">
        <v>70400</v>
      </c>
      <c r="H314" s="145">
        <v>232700</v>
      </c>
      <c r="I314" s="145">
        <v>23800</v>
      </c>
      <c r="J314" s="145">
        <v>88900</v>
      </c>
      <c r="K314" s="145">
        <v>260700</v>
      </c>
      <c r="L314" s="145">
        <v>224900</v>
      </c>
      <c r="M314" s="145">
        <v>325800</v>
      </c>
      <c r="N314" s="143">
        <v>323400</v>
      </c>
      <c r="O314" s="138"/>
      <c r="P314" s="148">
        <f t="shared" ref="P314:P324" si="88">C314/$B314</f>
        <v>2.1348142864421459E-2</v>
      </c>
      <c r="Q314" s="148">
        <f t="shared" ref="Q314:Q324" si="89">D314/$B314</f>
        <v>7.2909767157487135E-2</v>
      </c>
      <c r="R314" s="148">
        <f t="shared" ref="R314:R324" si="90">E314/$B314</f>
        <v>7.1177459621949352E-2</v>
      </c>
      <c r="S314" s="148">
        <f t="shared" ref="S314:S324" si="91">F314/$B314</f>
        <v>4.4530493707647625E-2</v>
      </c>
      <c r="T314" s="148">
        <f t="shared" ref="T314:T324" si="92">G314/$B314</f>
        <v>3.586895602995873E-2</v>
      </c>
      <c r="U314" s="148">
        <f t="shared" ref="U314:AA324" si="93">H314/$B314</f>
        <v>0.11856116574107098</v>
      </c>
      <c r="V314" s="148">
        <f t="shared" si="93"/>
        <v>1.2126152748764458E-2</v>
      </c>
      <c r="W314" s="148">
        <f t="shared" si="93"/>
        <v>4.5294747032149592E-2</v>
      </c>
      <c r="X314" s="148">
        <f t="shared" si="93"/>
        <v>0.13282722779844092</v>
      </c>
      <c r="Y314" s="148">
        <f t="shared" si="93"/>
        <v>0.11458704845366077</v>
      </c>
      <c r="Z314" s="148">
        <f t="shared" si="93"/>
        <v>0.16599582208182606</v>
      </c>
      <c r="AA314" s="148">
        <f t="shared" si="93"/>
        <v>0.1647730167626229</v>
      </c>
    </row>
    <row r="315" spans="1:28" x14ac:dyDescent="0.3">
      <c r="A315" s="116">
        <v>42401</v>
      </c>
      <c r="B315" s="134">
        <f t="shared" si="84"/>
        <v>1966400</v>
      </c>
      <c r="C315" s="135">
        <v>40700</v>
      </c>
      <c r="D315" s="136">
        <v>142100</v>
      </c>
      <c r="E315" s="136">
        <v>138600</v>
      </c>
      <c r="F315" s="136">
        <v>86700</v>
      </c>
      <c r="G315" s="136">
        <v>70500</v>
      </c>
      <c r="H315" s="136">
        <v>232900</v>
      </c>
      <c r="I315" s="136">
        <v>25600</v>
      </c>
      <c r="J315" s="136">
        <v>89600</v>
      </c>
      <c r="K315" s="136">
        <v>260500</v>
      </c>
      <c r="L315" s="136">
        <v>223000</v>
      </c>
      <c r="M315" s="136">
        <v>328500</v>
      </c>
      <c r="N315" s="137">
        <v>327700</v>
      </c>
      <c r="O315" s="138"/>
      <c r="P315" s="139">
        <f t="shared" si="88"/>
        <v>2.0697721724979658E-2</v>
      </c>
      <c r="Q315" s="139">
        <f t="shared" si="89"/>
        <v>7.2264035801464607E-2</v>
      </c>
      <c r="R315" s="139">
        <f t="shared" si="90"/>
        <v>7.0484133441822625E-2</v>
      </c>
      <c r="S315" s="139">
        <f t="shared" si="91"/>
        <v>4.409072416598861E-2</v>
      </c>
      <c r="T315" s="139">
        <f t="shared" si="92"/>
        <v>3.5852318958502848E-2</v>
      </c>
      <c r="U315" s="139">
        <f t="shared" si="93"/>
        <v>0.11843978844589097</v>
      </c>
      <c r="V315" s="139">
        <f t="shared" si="93"/>
        <v>1.3018714401952807E-2</v>
      </c>
      <c r="W315" s="139">
        <f>J315/$B315</f>
        <v>4.5565500406834825E-2</v>
      </c>
      <c r="X315" s="139">
        <f t="shared" si="93"/>
        <v>0.13247558991049635</v>
      </c>
      <c r="Y315" s="139">
        <f t="shared" si="93"/>
        <v>0.11340520748576079</v>
      </c>
      <c r="Z315" s="139">
        <f t="shared" si="93"/>
        <v>0.16705655004068348</v>
      </c>
      <c r="AA315" s="139">
        <f>N315/$B315</f>
        <v>0.16664971521562247</v>
      </c>
      <c r="AB315" s="149"/>
    </row>
    <row r="316" spans="1:28" x14ac:dyDescent="0.3">
      <c r="A316" s="116">
        <v>42430</v>
      </c>
      <c r="B316" s="134">
        <f t="shared" si="84"/>
        <v>1972600</v>
      </c>
      <c r="C316" s="135">
        <v>40300</v>
      </c>
      <c r="D316" s="136">
        <v>144400</v>
      </c>
      <c r="E316" s="136">
        <v>137600</v>
      </c>
      <c r="F316" s="136">
        <v>85900</v>
      </c>
      <c r="G316" s="136">
        <v>69800</v>
      </c>
      <c r="H316" s="136">
        <v>235600</v>
      </c>
      <c r="I316" s="136">
        <v>26500</v>
      </c>
      <c r="J316" s="136">
        <v>89600</v>
      </c>
      <c r="K316" s="136">
        <v>261600</v>
      </c>
      <c r="L316" s="136">
        <v>226200</v>
      </c>
      <c r="M316" s="136">
        <v>328600</v>
      </c>
      <c r="N316" s="137">
        <v>326500</v>
      </c>
      <c r="O316" s="138"/>
      <c r="P316" s="139">
        <f t="shared" si="88"/>
        <v>2.0429889485957621E-2</v>
      </c>
      <c r="Q316" s="139">
        <f t="shared" si="89"/>
        <v>7.3202879448443683E-2</v>
      </c>
      <c r="R316" s="139">
        <f t="shared" si="90"/>
        <v>6.975565243840616E-2</v>
      </c>
      <c r="S316" s="139">
        <f t="shared" si="91"/>
        <v>4.3546588259150358E-2</v>
      </c>
      <c r="T316" s="139">
        <f t="shared" si="92"/>
        <v>3.5384771367738009E-2</v>
      </c>
      <c r="U316" s="139">
        <f t="shared" si="93"/>
        <v>0.11943627699482916</v>
      </c>
      <c r="V316" s="139">
        <f t="shared" si="93"/>
        <v>1.3434046436175606E-2</v>
      </c>
      <c r="W316" s="139">
        <f t="shared" si="93"/>
        <v>4.5422285308729597E-2</v>
      </c>
      <c r="X316" s="139">
        <f t="shared" si="93"/>
        <v>0.1326168508567373</v>
      </c>
      <c r="Y316" s="139">
        <f t="shared" si="93"/>
        <v>0.11467099259860083</v>
      </c>
      <c r="Z316" s="139">
        <f t="shared" si="93"/>
        <v>0.16658217580857751</v>
      </c>
      <c r="AA316" s="139">
        <f t="shared" si="93"/>
        <v>0.16551759099665417</v>
      </c>
      <c r="AB316" s="149"/>
    </row>
    <row r="317" spans="1:28" x14ac:dyDescent="0.3">
      <c r="A317" s="116">
        <v>42461</v>
      </c>
      <c r="B317" s="134">
        <f t="shared" si="84"/>
        <v>1980400</v>
      </c>
      <c r="C317" s="135">
        <v>39900</v>
      </c>
      <c r="D317" s="136">
        <v>143300</v>
      </c>
      <c r="E317" s="136">
        <v>137200</v>
      </c>
      <c r="F317" s="136">
        <v>86100</v>
      </c>
      <c r="G317" s="136">
        <v>69200</v>
      </c>
      <c r="H317" s="136">
        <v>235500</v>
      </c>
      <c r="I317" s="136">
        <v>26300</v>
      </c>
      <c r="J317" s="136">
        <v>89600</v>
      </c>
      <c r="K317" s="136">
        <v>260900</v>
      </c>
      <c r="L317" s="136">
        <v>230200</v>
      </c>
      <c r="M317" s="136">
        <v>335200</v>
      </c>
      <c r="N317" s="137">
        <v>327000</v>
      </c>
      <c r="O317" s="138"/>
      <c r="P317" s="139">
        <f t="shared" si="88"/>
        <v>2.0147444960614016E-2</v>
      </c>
      <c r="Q317" s="139">
        <f t="shared" si="89"/>
        <v>7.2359119369824282E-2</v>
      </c>
      <c r="R317" s="139">
        <f t="shared" si="90"/>
        <v>6.9278933548778024E-2</v>
      </c>
      <c r="S317" s="139">
        <f t="shared" si="91"/>
        <v>4.3476065441324985E-2</v>
      </c>
      <c r="T317" s="139">
        <f t="shared" si="92"/>
        <v>3.4942435871541104E-2</v>
      </c>
      <c r="U317" s="139">
        <f t="shared" si="93"/>
        <v>0.11891537063219551</v>
      </c>
      <c r="V317" s="139">
        <f t="shared" si="93"/>
        <v>1.3280145425166633E-2</v>
      </c>
      <c r="W317" s="139">
        <f t="shared" si="93"/>
        <v>4.5243385174712179E-2</v>
      </c>
      <c r="X317" s="139">
        <f t="shared" si="93"/>
        <v>0.13174106241163402</v>
      </c>
      <c r="Y317" s="139">
        <f t="shared" si="93"/>
        <v>0.11623914360735205</v>
      </c>
      <c r="Z317" s="139">
        <f t="shared" si="93"/>
        <v>0.1692587356089679</v>
      </c>
      <c r="AA317" s="139">
        <f t="shared" si="93"/>
        <v>0.16511815794788931</v>
      </c>
      <c r="AB317" s="149"/>
    </row>
    <row r="318" spans="1:28" x14ac:dyDescent="0.3">
      <c r="A318" s="116">
        <v>42491</v>
      </c>
      <c r="B318" s="134">
        <f t="shared" si="84"/>
        <v>1980200</v>
      </c>
      <c r="C318" s="135">
        <v>40100</v>
      </c>
      <c r="D318" s="136">
        <v>142000</v>
      </c>
      <c r="E318" s="136">
        <v>136600</v>
      </c>
      <c r="F318" s="136">
        <v>84900</v>
      </c>
      <c r="G318" s="136">
        <v>70200</v>
      </c>
      <c r="H318" s="136">
        <v>236000</v>
      </c>
      <c r="I318" s="136">
        <v>26000</v>
      </c>
      <c r="J318" s="136">
        <v>89600</v>
      </c>
      <c r="K318" s="136">
        <v>262100</v>
      </c>
      <c r="L318" s="136">
        <v>232800</v>
      </c>
      <c r="M318" s="136">
        <v>333200</v>
      </c>
      <c r="N318" s="137">
        <v>326700</v>
      </c>
      <c r="O318" s="138"/>
      <c r="P318" s="139">
        <f t="shared" si="88"/>
        <v>2.025047974952025E-2</v>
      </c>
      <c r="Q318" s="139">
        <f t="shared" si="89"/>
        <v>7.1709928290071709E-2</v>
      </c>
      <c r="R318" s="139">
        <f t="shared" si="90"/>
        <v>6.8982931017068982E-2</v>
      </c>
      <c r="S318" s="139">
        <f t="shared" si="91"/>
        <v>4.2874457125542872E-2</v>
      </c>
      <c r="T318" s="139">
        <f t="shared" si="92"/>
        <v>3.5450964549035451E-2</v>
      </c>
      <c r="U318" s="139">
        <f t="shared" si="93"/>
        <v>0.11917988082011918</v>
      </c>
      <c r="V318" s="139">
        <f t="shared" si="93"/>
        <v>1.3129986870013131E-2</v>
      </c>
      <c r="W318" s="139">
        <f t="shared" si="93"/>
        <v>4.5247954752045245E-2</v>
      </c>
      <c r="X318" s="139">
        <f t="shared" si="93"/>
        <v>0.13236036763963235</v>
      </c>
      <c r="Y318" s="139">
        <f t="shared" si="93"/>
        <v>0.11756388243611757</v>
      </c>
      <c r="Z318" s="139">
        <f t="shared" si="93"/>
        <v>0.16826583173416826</v>
      </c>
      <c r="AA318" s="139">
        <f t="shared" si="93"/>
        <v>0.16498333501666498</v>
      </c>
      <c r="AB318" s="149"/>
    </row>
    <row r="319" spans="1:28" x14ac:dyDescent="0.3">
      <c r="A319" s="116">
        <v>42522</v>
      </c>
      <c r="B319" s="134">
        <f t="shared" si="84"/>
        <v>1978700</v>
      </c>
      <c r="C319" s="135">
        <v>39500</v>
      </c>
      <c r="D319" s="136">
        <v>143300</v>
      </c>
      <c r="E319" s="136">
        <v>138000</v>
      </c>
      <c r="F319" s="136">
        <v>86400</v>
      </c>
      <c r="G319" s="136">
        <v>69700</v>
      </c>
      <c r="H319" s="136">
        <v>235900</v>
      </c>
      <c r="I319" s="136">
        <v>26200</v>
      </c>
      <c r="J319" s="136">
        <v>89500</v>
      </c>
      <c r="K319" s="136">
        <v>264400</v>
      </c>
      <c r="L319" s="136">
        <v>232600</v>
      </c>
      <c r="M319" s="136">
        <v>330500</v>
      </c>
      <c r="N319" s="137">
        <v>322700</v>
      </c>
      <c r="O319" s="138"/>
      <c r="P319" s="139">
        <f t="shared" si="88"/>
        <v>1.9962601708192248E-2</v>
      </c>
      <c r="Q319" s="139">
        <f t="shared" si="89"/>
        <v>7.2421286703391111E-2</v>
      </c>
      <c r="R319" s="139">
        <f t="shared" si="90"/>
        <v>6.9742760398241274E-2</v>
      </c>
      <c r="S319" s="139">
        <f t="shared" si="91"/>
        <v>4.3665032597159752E-2</v>
      </c>
      <c r="T319" s="139">
        <f t="shared" si="92"/>
        <v>3.5225147824329103E-2</v>
      </c>
      <c r="U319" s="139">
        <f t="shared" si="93"/>
        <v>0.11921968969525445</v>
      </c>
      <c r="V319" s="139">
        <f t="shared" si="93"/>
        <v>1.3241016829231313E-2</v>
      </c>
      <c r="W319" s="139">
        <f t="shared" si="93"/>
        <v>4.5231717794511551E-2</v>
      </c>
      <c r="X319" s="139">
        <f t="shared" si="93"/>
        <v>0.13362308586445645</v>
      </c>
      <c r="Y319" s="139">
        <f t="shared" si="93"/>
        <v>0.11755192803355739</v>
      </c>
      <c r="Z319" s="139">
        <f t="shared" si="93"/>
        <v>0.16702885733057057</v>
      </c>
      <c r="AA319" s="139">
        <f t="shared" si="93"/>
        <v>0.16308687522110477</v>
      </c>
    </row>
    <row r="320" spans="1:28" x14ac:dyDescent="0.3">
      <c r="A320" s="116">
        <v>42552</v>
      </c>
      <c r="B320" s="134">
        <f>SUM(C320:N320)</f>
        <v>1969000</v>
      </c>
      <c r="C320" s="135">
        <v>39400</v>
      </c>
      <c r="D320" s="136">
        <v>143000</v>
      </c>
      <c r="E320" s="136">
        <v>137800</v>
      </c>
      <c r="F320" s="136">
        <v>85500</v>
      </c>
      <c r="G320" s="136">
        <v>71000</v>
      </c>
      <c r="H320" s="136">
        <v>237400</v>
      </c>
      <c r="I320" s="136">
        <v>26300</v>
      </c>
      <c r="J320" s="136">
        <v>91100</v>
      </c>
      <c r="K320" s="136">
        <v>266300</v>
      </c>
      <c r="L320" s="136">
        <v>231300</v>
      </c>
      <c r="M320" s="136">
        <v>328400</v>
      </c>
      <c r="N320" s="137">
        <v>311500</v>
      </c>
      <c r="O320" s="138"/>
      <c r="P320" s="139">
        <f t="shared" si="88"/>
        <v>2.0010157440325037E-2</v>
      </c>
      <c r="Q320" s="139">
        <f t="shared" si="89"/>
        <v>7.2625698324022353E-2</v>
      </c>
      <c r="R320" s="139">
        <f t="shared" si="90"/>
        <v>6.9984763839512437E-2</v>
      </c>
      <c r="S320" s="139">
        <f t="shared" si="91"/>
        <v>4.3423057389537834E-2</v>
      </c>
      <c r="T320" s="139">
        <f t="shared" si="92"/>
        <v>3.6058913153885222E-2</v>
      </c>
      <c r="U320" s="139">
        <f t="shared" si="93"/>
        <v>0.12056881665820213</v>
      </c>
      <c r="V320" s="139">
        <f t="shared" si="93"/>
        <v>1.3357034027425089E-2</v>
      </c>
      <c r="W320" s="139">
        <f t="shared" si="93"/>
        <v>4.6267140680548505E-2</v>
      </c>
      <c r="X320" s="139">
        <f t="shared" si="93"/>
        <v>0.13524631792788216</v>
      </c>
      <c r="Y320" s="139">
        <f t="shared" si="93"/>
        <v>0.11747079735906552</v>
      </c>
      <c r="Z320" s="139">
        <f t="shared" si="93"/>
        <v>0.16678517013712543</v>
      </c>
      <c r="AA320" s="139">
        <f t="shared" si="93"/>
        <v>0.15820213306246825</v>
      </c>
    </row>
    <row r="321" spans="1:28" x14ac:dyDescent="0.3">
      <c r="A321" s="116">
        <v>42583</v>
      </c>
      <c r="B321" s="134">
        <f>SUM(C321:N321)</f>
        <v>1962900</v>
      </c>
      <c r="C321" s="141">
        <v>39700</v>
      </c>
      <c r="D321" s="142">
        <v>141800</v>
      </c>
      <c r="E321" s="142">
        <v>136300</v>
      </c>
      <c r="F321" s="142">
        <v>85500</v>
      </c>
      <c r="G321" s="142">
        <v>70900</v>
      </c>
      <c r="H321" s="142">
        <v>234200</v>
      </c>
      <c r="I321" s="142">
        <v>25100</v>
      </c>
      <c r="J321" s="142">
        <v>90700</v>
      </c>
      <c r="K321" s="142">
        <v>266100</v>
      </c>
      <c r="L321" s="142">
        <v>226500</v>
      </c>
      <c r="M321" s="142">
        <v>332100</v>
      </c>
      <c r="N321" s="134">
        <v>314000</v>
      </c>
      <c r="O321" s="150"/>
      <c r="P321" s="139">
        <f t="shared" si="88"/>
        <v>2.0225177033980336E-2</v>
      </c>
      <c r="Q321" s="146">
        <f t="shared" si="89"/>
        <v>7.2240052982831524E-2</v>
      </c>
      <c r="R321" s="146">
        <f t="shared" si="90"/>
        <v>6.9438076315655406E-2</v>
      </c>
      <c r="S321" s="146">
        <f t="shared" si="91"/>
        <v>4.3558000917010543E-2</v>
      </c>
      <c r="T321" s="146">
        <f t="shared" si="92"/>
        <v>3.6120026491415762E-2</v>
      </c>
      <c r="U321" s="146">
        <f t="shared" si="93"/>
        <v>0.11931326099139029</v>
      </c>
      <c r="V321" s="146">
        <f t="shared" si="93"/>
        <v>1.2787202608385551E-2</v>
      </c>
      <c r="W321" s="146">
        <f t="shared" si="93"/>
        <v>4.6207142493249781E-2</v>
      </c>
      <c r="X321" s="146">
        <f t="shared" si="93"/>
        <v>0.13556472566101177</v>
      </c>
      <c r="Y321" s="146">
        <f t="shared" si="93"/>
        <v>0.11539049365734373</v>
      </c>
      <c r="Z321" s="146">
        <f t="shared" si="93"/>
        <v>0.16918844566712518</v>
      </c>
      <c r="AA321" s="146">
        <f t="shared" si="93"/>
        <v>0.15996739518060013</v>
      </c>
    </row>
    <row r="322" spans="1:28" x14ac:dyDescent="0.3">
      <c r="A322" s="116">
        <v>42614</v>
      </c>
      <c r="B322" s="134">
        <f>SUM(C322:N322)</f>
        <v>1970300</v>
      </c>
      <c r="C322" s="141">
        <v>39700</v>
      </c>
      <c r="D322" s="142">
        <v>143900</v>
      </c>
      <c r="E322" s="142">
        <v>135200</v>
      </c>
      <c r="F322" s="142">
        <v>83700</v>
      </c>
      <c r="G322" s="142">
        <v>70500</v>
      </c>
      <c r="H322" s="142">
        <v>234400</v>
      </c>
      <c r="I322" s="142">
        <v>24400</v>
      </c>
      <c r="J322" s="142">
        <v>90700</v>
      </c>
      <c r="K322" s="142">
        <v>265800</v>
      </c>
      <c r="L322" s="142">
        <v>223700</v>
      </c>
      <c r="M322" s="142">
        <f>73500+48600+211300</f>
        <v>333400</v>
      </c>
      <c r="N322" s="134">
        <v>324900</v>
      </c>
      <c r="O322" s="138"/>
      <c r="P322" s="139">
        <f t="shared" si="88"/>
        <v>2.0149215855453484E-2</v>
      </c>
      <c r="Q322" s="146">
        <f t="shared" si="89"/>
        <v>7.3034563264477492E-2</v>
      </c>
      <c r="R322" s="146">
        <f t="shared" si="90"/>
        <v>6.8618992031670309E-2</v>
      </c>
      <c r="S322" s="146">
        <f t="shared" si="91"/>
        <v>4.2480840481145005E-2</v>
      </c>
      <c r="T322" s="146">
        <f t="shared" si="92"/>
        <v>3.5781353093437544E-2</v>
      </c>
      <c r="U322" s="146">
        <f t="shared" si="93"/>
        <v>0.11896665482413846</v>
      </c>
      <c r="V322" s="146">
        <f t="shared" si="93"/>
        <v>1.238390092879257E-2</v>
      </c>
      <c r="W322" s="146">
        <f t="shared" si="93"/>
        <v>4.6033598944323198E-2</v>
      </c>
      <c r="X322" s="146">
        <f t="shared" si="93"/>
        <v>0.13490331421610921</v>
      </c>
      <c r="Y322" s="146">
        <f t="shared" si="93"/>
        <v>0.11353600974470893</v>
      </c>
      <c r="Z322" s="146">
        <f t="shared" si="93"/>
        <v>0.16921281023194437</v>
      </c>
      <c r="AA322" s="146">
        <f t="shared" si="93"/>
        <v>0.16489874638379942</v>
      </c>
    </row>
    <row r="323" spans="1:28" x14ac:dyDescent="0.3">
      <c r="A323" s="116">
        <v>42644</v>
      </c>
      <c r="B323" s="134">
        <f t="shared" ref="B323:B325" si="94">SUM(C323:N323)</f>
        <v>1987600</v>
      </c>
      <c r="C323" s="141">
        <v>39700</v>
      </c>
      <c r="D323" s="142">
        <v>149100</v>
      </c>
      <c r="E323" s="142">
        <v>135600</v>
      </c>
      <c r="F323" s="142">
        <v>83700</v>
      </c>
      <c r="G323" s="142">
        <v>70400</v>
      </c>
      <c r="H323" s="142">
        <v>235700</v>
      </c>
      <c r="I323" s="142">
        <v>24800</v>
      </c>
      <c r="J323" s="142">
        <v>90400</v>
      </c>
      <c r="K323" s="142">
        <v>267700</v>
      </c>
      <c r="L323" s="142">
        <v>224500</v>
      </c>
      <c r="M323" s="142">
        <f>74200+50000+214000</f>
        <v>338200</v>
      </c>
      <c r="N323" s="134">
        <v>327800</v>
      </c>
      <c r="P323" s="139">
        <f t="shared" si="88"/>
        <v>1.9973837794324815E-2</v>
      </c>
      <c r="Q323" s="146">
        <f t="shared" si="89"/>
        <v>7.5015093580197229E-2</v>
      </c>
      <c r="R323" s="146">
        <f t="shared" si="90"/>
        <v>6.8222982491446968E-2</v>
      </c>
      <c r="S323" s="146">
        <f t="shared" si="91"/>
        <v>4.211108875025156E-2</v>
      </c>
      <c r="T323" s="146">
        <f t="shared" si="92"/>
        <v>3.5419601529482793E-2</v>
      </c>
      <c r="U323" s="146">
        <f t="shared" si="93"/>
        <v>0.11858522841618031</v>
      </c>
      <c r="V323" s="146">
        <f t="shared" si="93"/>
        <v>1.2477359629704166E-2</v>
      </c>
      <c r="W323" s="146">
        <f t="shared" si="93"/>
        <v>4.5481988327631312E-2</v>
      </c>
      <c r="X323" s="146">
        <f t="shared" si="93"/>
        <v>0.13468504729321795</v>
      </c>
      <c r="Y323" s="146">
        <f t="shared" si="93"/>
        <v>0.11295029180921715</v>
      </c>
      <c r="Z323" s="146">
        <f>M323/$B323</f>
        <v>0.17015496075669148</v>
      </c>
      <c r="AA323" s="146">
        <f t="shared" si="93"/>
        <v>0.16492251962165425</v>
      </c>
    </row>
    <row r="324" spans="1:28" x14ac:dyDescent="0.3">
      <c r="A324" s="116">
        <v>42675</v>
      </c>
      <c r="B324" s="134">
        <f t="shared" si="94"/>
        <v>1990100</v>
      </c>
      <c r="C324" s="141">
        <v>38900</v>
      </c>
      <c r="D324" s="142">
        <v>147700</v>
      </c>
      <c r="E324" s="142">
        <v>132900</v>
      </c>
      <c r="F324" s="142">
        <v>84500</v>
      </c>
      <c r="G324" s="142">
        <v>70000</v>
      </c>
      <c r="H324" s="142">
        <v>242600</v>
      </c>
      <c r="I324" s="142">
        <v>25500</v>
      </c>
      <c r="J324" s="142">
        <v>90600</v>
      </c>
      <c r="K324" s="142">
        <v>265700</v>
      </c>
      <c r="L324" s="142">
        <v>225100</v>
      </c>
      <c r="M324" s="142">
        <f>74100+50100+212800</f>
        <v>337000</v>
      </c>
      <c r="N324" s="134">
        <v>329600</v>
      </c>
      <c r="P324" s="139">
        <f t="shared" si="88"/>
        <v>1.9546756444399779E-2</v>
      </c>
      <c r="Q324" s="146">
        <f t="shared" si="89"/>
        <v>7.421737601125572E-2</v>
      </c>
      <c r="R324" s="146">
        <f t="shared" si="90"/>
        <v>6.6780563790764289E-2</v>
      </c>
      <c r="S324" s="146">
        <f t="shared" si="91"/>
        <v>4.2460177880508515E-2</v>
      </c>
      <c r="T324" s="146">
        <f t="shared" si="92"/>
        <v>3.5174111853675694E-2</v>
      </c>
      <c r="U324" s="146">
        <f t="shared" si="93"/>
        <v>0.12190342193859605</v>
      </c>
      <c r="V324" s="146">
        <f t="shared" si="93"/>
        <v>1.281342646098186E-2</v>
      </c>
      <c r="W324" s="146">
        <f t="shared" si="93"/>
        <v>4.5525350484900258E-2</v>
      </c>
      <c r="X324" s="146">
        <f t="shared" si="93"/>
        <v>0.13351087885030902</v>
      </c>
      <c r="Y324" s="146">
        <f t="shared" si="93"/>
        <v>0.11310989397517712</v>
      </c>
      <c r="Z324" s="146">
        <f>M324/$B324</f>
        <v>0.16933822420983871</v>
      </c>
      <c r="AA324" s="146">
        <f t="shared" si="93"/>
        <v>0.16561981809959297</v>
      </c>
    </row>
    <row r="325" spans="1:28" x14ac:dyDescent="0.3">
      <c r="A325" s="116">
        <v>42705</v>
      </c>
      <c r="B325" s="134">
        <f t="shared" si="94"/>
        <v>1980100</v>
      </c>
      <c r="C325" s="141">
        <v>34800</v>
      </c>
      <c r="D325" s="142">
        <v>142700</v>
      </c>
      <c r="E325" s="142">
        <v>133500</v>
      </c>
      <c r="F325" s="142">
        <v>83900</v>
      </c>
      <c r="G325" s="142">
        <v>70300</v>
      </c>
      <c r="H325" s="142">
        <v>241700</v>
      </c>
      <c r="I325" s="142">
        <v>23400</v>
      </c>
      <c r="J325" s="142">
        <v>92100</v>
      </c>
      <c r="K325" s="142">
        <v>265900</v>
      </c>
      <c r="L325" s="142">
        <v>227800</v>
      </c>
      <c r="M325" s="142">
        <f>76600+48400+211600</f>
        <v>336600</v>
      </c>
      <c r="N325" s="134">
        <v>327400</v>
      </c>
      <c r="P325" s="139">
        <f t="shared" ref="P325:P336" si="95">C325/$B325</f>
        <v>1.7574869956062826E-2</v>
      </c>
      <c r="Q325" s="146">
        <f t="shared" ref="Q325:Q336" si="96">D325/$B325</f>
        <v>7.2067067319832326E-2</v>
      </c>
      <c r="R325" s="146">
        <f t="shared" ref="R325:R336" si="97">E325/$B325</f>
        <v>6.7420837331447908E-2</v>
      </c>
      <c r="S325" s="146">
        <f t="shared" ref="S325:S336" si="98">F325/$B325</f>
        <v>4.2371597394071009E-2</v>
      </c>
      <c r="T325" s="146">
        <f t="shared" ref="T325:T336" si="99">G325/$B325</f>
        <v>3.5503257411241856E-2</v>
      </c>
      <c r="U325" s="146">
        <f t="shared" ref="U325:U336" si="100">H325/$B325</f>
        <v>0.12206454219483864</v>
      </c>
      <c r="V325" s="146">
        <f t="shared" ref="V325:V336" si="101">I325/$B325</f>
        <v>1.1817584970456037E-2</v>
      </c>
      <c r="W325" s="146">
        <f t="shared" ref="W325:W326" si="102">J325/$B325</f>
        <v>4.6512802383717994E-2</v>
      </c>
      <c r="X325" s="146">
        <f t="shared" ref="X325:X336" si="103">K325/$B325</f>
        <v>0.13428614716428464</v>
      </c>
      <c r="Y325" s="146">
        <f t="shared" ref="Y325:Y336" si="104">L325/$B325</f>
        <v>0.11504469471238826</v>
      </c>
      <c r="Z325" s="146">
        <f>M325/$B325</f>
        <v>0.16999141457502145</v>
      </c>
      <c r="AA325" s="146">
        <f t="shared" ref="AA325:AA326" si="105">N325/$B325</f>
        <v>0.16534518458663705</v>
      </c>
    </row>
    <row r="326" spans="1:28" x14ac:dyDescent="0.3">
      <c r="A326" s="117">
        <v>42736</v>
      </c>
      <c r="B326" s="134">
        <f t="shared" ref="B326:B335" si="106">SUM(C326:N326)</f>
        <v>1953300</v>
      </c>
      <c r="C326" s="144">
        <v>34300</v>
      </c>
      <c r="D326" s="145">
        <v>145500</v>
      </c>
      <c r="E326" s="145">
        <v>133600</v>
      </c>
      <c r="F326" s="145">
        <v>80800</v>
      </c>
      <c r="G326" s="145">
        <v>69600</v>
      </c>
      <c r="H326" s="145">
        <v>235800</v>
      </c>
      <c r="I326" s="145">
        <v>21500</v>
      </c>
      <c r="J326" s="145">
        <v>92100</v>
      </c>
      <c r="K326" s="145">
        <v>264900</v>
      </c>
      <c r="L326" s="145">
        <v>224400</v>
      </c>
      <c r="M326" s="145">
        <f>75000+46700+207100</f>
        <v>328800</v>
      </c>
      <c r="N326" s="143">
        <v>322000</v>
      </c>
      <c r="O326" s="138"/>
      <c r="P326" s="148">
        <f t="shared" si="95"/>
        <v>1.7560026621614704E-2</v>
      </c>
      <c r="Q326" s="148">
        <f t="shared" si="96"/>
        <v>7.448932575641222E-2</v>
      </c>
      <c r="R326" s="148">
        <f t="shared" si="97"/>
        <v>6.8397071622382635E-2</v>
      </c>
      <c r="S326" s="148">
        <f t="shared" si="98"/>
        <v>4.1365893615932015E-2</v>
      </c>
      <c r="T326" s="148">
        <f t="shared" si="99"/>
        <v>3.5632007372139458E-2</v>
      </c>
      <c r="U326" s="148">
        <f t="shared" si="100"/>
        <v>0.1207187835969897</v>
      </c>
      <c r="V326" s="148">
        <f t="shared" si="101"/>
        <v>1.1007013771566068E-2</v>
      </c>
      <c r="W326" s="148">
        <f t="shared" si="102"/>
        <v>4.7150975272615574E-2</v>
      </c>
      <c r="X326" s="148">
        <f t="shared" si="103"/>
        <v>0.13561664874827214</v>
      </c>
      <c r="Y326" s="148">
        <f t="shared" si="104"/>
        <v>0.11488250652741515</v>
      </c>
      <c r="Z326" s="148">
        <f t="shared" ref="Z326:Z334" si="107">M326/$B326</f>
        <v>0.16833051758562434</v>
      </c>
      <c r="AA326" s="148">
        <f t="shared" si="105"/>
        <v>0.16484922950903599</v>
      </c>
    </row>
    <row r="327" spans="1:28" x14ac:dyDescent="0.3">
      <c r="A327" s="116">
        <v>42767</v>
      </c>
      <c r="B327" s="134">
        <f t="shared" si="106"/>
        <v>1970100</v>
      </c>
      <c r="C327" s="135">
        <v>34400</v>
      </c>
      <c r="D327" s="136">
        <v>149400</v>
      </c>
      <c r="E327" s="136">
        <v>134800</v>
      </c>
      <c r="F327" s="136">
        <v>80800</v>
      </c>
      <c r="G327" s="136">
        <v>70100</v>
      </c>
      <c r="H327" s="136">
        <v>231200</v>
      </c>
      <c r="I327" s="136">
        <v>22700</v>
      </c>
      <c r="J327" s="136">
        <v>92300</v>
      </c>
      <c r="K327" s="136">
        <v>265900</v>
      </c>
      <c r="L327" s="136">
        <v>225900</v>
      </c>
      <c r="M327" s="136">
        <f>76700+48300+211600</f>
        <v>336600</v>
      </c>
      <c r="N327" s="137">
        <v>326000</v>
      </c>
      <c r="O327" s="138"/>
      <c r="P327" s="139">
        <f t="shared" si="95"/>
        <v>1.7461042586670729E-2</v>
      </c>
      <c r="Q327" s="139">
        <f t="shared" si="96"/>
        <v>7.5833714024668805E-2</v>
      </c>
      <c r="R327" s="139">
        <f t="shared" si="97"/>
        <v>6.8422922694279478E-2</v>
      </c>
      <c r="S327" s="139">
        <f t="shared" si="98"/>
        <v>4.101314654078473E-2</v>
      </c>
      <c r="T327" s="139">
        <f t="shared" si="99"/>
        <v>3.5581950154814475E-2</v>
      </c>
      <c r="U327" s="139">
        <f t="shared" si="100"/>
        <v>0.11735444901274047</v>
      </c>
      <c r="V327" s="139">
        <f t="shared" si="101"/>
        <v>1.1522257753413532E-2</v>
      </c>
      <c r="W327" s="139">
        <f>J327/$B327</f>
        <v>4.6850413684584542E-2</v>
      </c>
      <c r="X327" s="139">
        <f t="shared" si="103"/>
        <v>0.13496776813359729</v>
      </c>
      <c r="Y327" s="139">
        <f t="shared" si="104"/>
        <v>0.11466423024211969</v>
      </c>
      <c r="Z327" s="139">
        <f t="shared" si="107"/>
        <v>0.17085427135678391</v>
      </c>
      <c r="AA327" s="139">
        <f>N327/$B327</f>
        <v>0.16547383381554237</v>
      </c>
      <c r="AB327" s="149"/>
    </row>
    <row r="328" spans="1:28" x14ac:dyDescent="0.3">
      <c r="A328" s="117">
        <v>42795</v>
      </c>
      <c r="B328" s="134">
        <f t="shared" si="106"/>
        <v>1968600</v>
      </c>
      <c r="C328" s="135">
        <v>34700</v>
      </c>
      <c r="D328" s="136">
        <v>146500</v>
      </c>
      <c r="E328" s="136">
        <v>133600</v>
      </c>
      <c r="F328" s="136">
        <v>81000</v>
      </c>
      <c r="G328" s="136">
        <v>70300</v>
      </c>
      <c r="H328" s="136">
        <v>232000</v>
      </c>
      <c r="I328" s="136">
        <v>22700</v>
      </c>
      <c r="J328" s="136">
        <v>91500</v>
      </c>
      <c r="K328" s="136">
        <v>266600</v>
      </c>
      <c r="L328" s="136">
        <v>228600</v>
      </c>
      <c r="M328" s="136">
        <f>75400+48700+212300</f>
        <v>336400</v>
      </c>
      <c r="N328" s="137">
        <v>324700</v>
      </c>
      <c r="O328" s="138"/>
      <c r="P328" s="139">
        <f t="shared" si="95"/>
        <v>1.7626739815097024E-2</v>
      </c>
      <c r="Q328" s="139">
        <f t="shared" si="96"/>
        <v>7.4418368383622882E-2</v>
      </c>
      <c r="R328" s="139">
        <f t="shared" si="97"/>
        <v>6.786548816417759E-2</v>
      </c>
      <c r="S328" s="139">
        <f t="shared" si="98"/>
        <v>4.114599207558671E-2</v>
      </c>
      <c r="T328" s="139">
        <f t="shared" si="99"/>
        <v>3.5710657319922789E-2</v>
      </c>
      <c r="U328" s="139">
        <f t="shared" si="100"/>
        <v>0.1178502489078533</v>
      </c>
      <c r="V328" s="139">
        <f t="shared" si="101"/>
        <v>1.1531037285380474E-2</v>
      </c>
      <c r="W328" s="139">
        <f t="shared" ref="W328:W347" si="108">J328/$B328</f>
        <v>4.6479731789088694E-2</v>
      </c>
      <c r="X328" s="139">
        <f t="shared" si="103"/>
        <v>0.13542619120186936</v>
      </c>
      <c r="Y328" s="139">
        <f t="shared" si="104"/>
        <v>0.11612313319110028</v>
      </c>
      <c r="Z328" s="139">
        <f t="shared" si="107"/>
        <v>0.17088286091638727</v>
      </c>
      <c r="AA328" s="139">
        <f t="shared" ref="AA328:AA347" si="109">N328/$B328</f>
        <v>0.16493955094991364</v>
      </c>
      <c r="AB328" s="149"/>
    </row>
    <row r="329" spans="1:28" x14ac:dyDescent="0.3">
      <c r="A329" s="116">
        <v>42826</v>
      </c>
      <c r="B329" s="134">
        <f t="shared" si="106"/>
        <v>1974800</v>
      </c>
      <c r="C329" s="135">
        <v>34500</v>
      </c>
      <c r="D329" s="136">
        <v>146400</v>
      </c>
      <c r="E329" s="136">
        <v>133800</v>
      </c>
      <c r="F329" s="136">
        <v>80100</v>
      </c>
      <c r="G329" s="136">
        <v>69900</v>
      </c>
      <c r="H329" s="136">
        <v>233000</v>
      </c>
      <c r="I329" s="136">
        <v>23000</v>
      </c>
      <c r="J329" s="136">
        <v>92400</v>
      </c>
      <c r="K329" s="136">
        <v>266800</v>
      </c>
      <c r="L329" s="136">
        <v>232000</v>
      </c>
      <c r="M329" s="136">
        <f>76300+49400+211800</f>
        <v>337500</v>
      </c>
      <c r="N329" s="137">
        <v>325400</v>
      </c>
      <c r="O329" s="138"/>
      <c r="P329" s="139">
        <f t="shared" si="95"/>
        <v>1.7470123556815879E-2</v>
      </c>
      <c r="Q329" s="139">
        <f t="shared" si="96"/>
        <v>7.4134089528053476E-2</v>
      </c>
      <c r="R329" s="139">
        <f t="shared" si="97"/>
        <v>6.7753696576868541E-2</v>
      </c>
      <c r="S329" s="139">
        <f t="shared" si="98"/>
        <v>4.0561069475389913E-2</v>
      </c>
      <c r="T329" s="139">
        <f t="shared" si="99"/>
        <v>3.5395989467287829E-2</v>
      </c>
      <c r="U329" s="139">
        <f t="shared" si="100"/>
        <v>0.11798663155762609</v>
      </c>
      <c r="V329" s="139">
        <f t="shared" si="101"/>
        <v>1.1646749037877253E-2</v>
      </c>
      <c r="W329" s="139">
        <f t="shared" si="108"/>
        <v>4.6789548308689491E-2</v>
      </c>
      <c r="X329" s="139">
        <f t="shared" si="103"/>
        <v>0.13510228883937614</v>
      </c>
      <c r="Y329" s="139">
        <f t="shared" si="104"/>
        <v>0.11748025116467491</v>
      </c>
      <c r="Z329" s="139">
        <f t="shared" si="107"/>
        <v>0.17090338262102492</v>
      </c>
      <c r="AA329" s="139">
        <f t="shared" si="109"/>
        <v>0.16477617986631557</v>
      </c>
      <c r="AB329" s="149"/>
    </row>
    <row r="330" spans="1:28" x14ac:dyDescent="0.3">
      <c r="A330" s="117">
        <v>42856</v>
      </c>
      <c r="B330" s="134">
        <f t="shared" si="106"/>
        <v>1988300</v>
      </c>
      <c r="C330" s="135">
        <v>34800</v>
      </c>
      <c r="D330" s="136">
        <v>149700</v>
      </c>
      <c r="E330" s="136">
        <v>134500</v>
      </c>
      <c r="F330" s="136">
        <v>80400</v>
      </c>
      <c r="G330" s="136">
        <v>70100</v>
      </c>
      <c r="H330" s="136">
        <v>232200</v>
      </c>
      <c r="I330" s="136">
        <v>22600</v>
      </c>
      <c r="J330" s="136">
        <v>92500</v>
      </c>
      <c r="K330" s="136">
        <v>268500</v>
      </c>
      <c r="L330" s="136">
        <v>236800</v>
      </c>
      <c r="M330" s="136">
        <f>77500+48700+213400</f>
        <v>339600</v>
      </c>
      <c r="N330" s="137">
        <v>326600</v>
      </c>
      <c r="O330" s="138"/>
      <c r="P330" s="139">
        <f t="shared" si="95"/>
        <v>1.7502388975506714E-2</v>
      </c>
      <c r="Q330" s="139">
        <f t="shared" si="96"/>
        <v>7.5290449127395256E-2</v>
      </c>
      <c r="R330" s="139">
        <f t="shared" si="97"/>
        <v>6.7645727505909567E-2</v>
      </c>
      <c r="S330" s="139">
        <f t="shared" si="98"/>
        <v>4.0436553839963786E-2</v>
      </c>
      <c r="T330" s="139">
        <f t="shared" si="99"/>
        <v>3.5256249056983352E-2</v>
      </c>
      <c r="U330" s="139">
        <f t="shared" si="100"/>
        <v>0.11678318161243273</v>
      </c>
      <c r="V330" s="139">
        <f t="shared" si="101"/>
        <v>1.1366493989840567E-2</v>
      </c>
      <c r="W330" s="139">
        <f t="shared" si="108"/>
        <v>4.6522154604435949E-2</v>
      </c>
      <c r="X330" s="139">
        <f t="shared" si="103"/>
        <v>0.13503998390584923</v>
      </c>
      <c r="Y330" s="139">
        <f t="shared" si="104"/>
        <v>0.11909671578735603</v>
      </c>
      <c r="Z330" s="139">
        <f t="shared" si="107"/>
        <v>0.17079917517477242</v>
      </c>
      <c r="AA330" s="139">
        <f t="shared" si="109"/>
        <v>0.16426092641955439</v>
      </c>
      <c r="AB330" s="149"/>
    </row>
    <row r="331" spans="1:28" x14ac:dyDescent="0.3">
      <c r="A331" s="116">
        <v>42887</v>
      </c>
      <c r="B331" s="134">
        <f t="shared" si="106"/>
        <v>1990000</v>
      </c>
      <c r="C331" s="135">
        <v>35300</v>
      </c>
      <c r="D331" s="136">
        <v>153400</v>
      </c>
      <c r="E331" s="136">
        <v>135200</v>
      </c>
      <c r="F331" s="136">
        <v>79800</v>
      </c>
      <c r="G331" s="136">
        <v>70600</v>
      </c>
      <c r="H331" s="136">
        <v>232500</v>
      </c>
      <c r="I331" s="136">
        <v>22900</v>
      </c>
      <c r="J331" s="136">
        <v>92500</v>
      </c>
      <c r="K331" s="136">
        <v>269300</v>
      </c>
      <c r="L331" s="136">
        <v>241100</v>
      </c>
      <c r="M331" s="136">
        <v>335800</v>
      </c>
      <c r="N331" s="137">
        <v>321600</v>
      </c>
      <c r="O331" s="138"/>
      <c r="P331" s="139">
        <f t="shared" si="95"/>
        <v>1.7738693467336683E-2</v>
      </c>
      <c r="Q331" s="139">
        <f t="shared" si="96"/>
        <v>7.7085427135678397E-2</v>
      </c>
      <c r="R331" s="139">
        <f t="shared" si="97"/>
        <v>6.7939698492462314E-2</v>
      </c>
      <c r="S331" s="139">
        <f t="shared" si="98"/>
        <v>4.0100502512562815E-2</v>
      </c>
      <c r="T331" s="139">
        <f t="shared" si="99"/>
        <v>3.5477386934673366E-2</v>
      </c>
      <c r="U331" s="139">
        <f t="shared" si="100"/>
        <v>0.11683417085427136</v>
      </c>
      <c r="V331" s="139">
        <f t="shared" si="101"/>
        <v>1.1507537688442211E-2</v>
      </c>
      <c r="W331" s="139">
        <f t="shared" si="108"/>
        <v>4.6482412060301508E-2</v>
      </c>
      <c r="X331" s="139">
        <f t="shared" si="103"/>
        <v>0.13532663316582916</v>
      </c>
      <c r="Y331" s="139">
        <f t="shared" si="104"/>
        <v>0.12115577889447236</v>
      </c>
      <c r="Z331" s="139">
        <f t="shared" si="107"/>
        <v>0.16874371859296483</v>
      </c>
      <c r="AA331" s="139">
        <f t="shared" si="109"/>
        <v>0.16160804020100503</v>
      </c>
    </row>
    <row r="332" spans="1:28" x14ac:dyDescent="0.3">
      <c r="A332" s="117">
        <v>42917</v>
      </c>
      <c r="B332" s="134">
        <f t="shared" si="106"/>
        <v>1974200</v>
      </c>
      <c r="C332" s="135">
        <v>36100</v>
      </c>
      <c r="D332" s="136">
        <v>154600</v>
      </c>
      <c r="E332" s="136">
        <v>135100</v>
      </c>
      <c r="F332" s="136">
        <v>78700</v>
      </c>
      <c r="G332" s="136">
        <v>71100</v>
      </c>
      <c r="H332" s="136">
        <v>232300</v>
      </c>
      <c r="I332" s="136">
        <v>22000</v>
      </c>
      <c r="J332" s="136">
        <v>93100</v>
      </c>
      <c r="K332" s="136">
        <v>270000</v>
      </c>
      <c r="L332" s="136">
        <v>239000</v>
      </c>
      <c r="M332" s="136">
        <v>332700</v>
      </c>
      <c r="N332" s="137">
        <v>309500</v>
      </c>
      <c r="O332" s="138"/>
      <c r="P332" s="139">
        <f t="shared" si="95"/>
        <v>1.8285887954614527E-2</v>
      </c>
      <c r="Q332" s="139">
        <f t="shared" si="96"/>
        <v>7.831020160064836E-2</v>
      </c>
      <c r="R332" s="139">
        <f t="shared" si="97"/>
        <v>6.8432782899402286E-2</v>
      </c>
      <c r="S332" s="139">
        <f t="shared" si="98"/>
        <v>3.9864248809644412E-2</v>
      </c>
      <c r="T332" s="139">
        <f t="shared" si="99"/>
        <v>3.6014588187620301E-2</v>
      </c>
      <c r="U332" s="139">
        <f t="shared" si="100"/>
        <v>0.11766791611792118</v>
      </c>
      <c r="V332" s="139">
        <f t="shared" si="101"/>
        <v>1.1143754432175058E-2</v>
      </c>
      <c r="W332" s="139">
        <f t="shared" si="108"/>
        <v>4.715834261979536E-2</v>
      </c>
      <c r="X332" s="139">
        <f t="shared" si="103"/>
        <v>0.13676425894033026</v>
      </c>
      <c r="Y332" s="139">
        <f t="shared" si="104"/>
        <v>0.12106169587681086</v>
      </c>
      <c r="Z332" s="139">
        <f t="shared" si="107"/>
        <v>0.16852395907202919</v>
      </c>
      <c r="AA332" s="139">
        <f t="shared" si="109"/>
        <v>0.15677236348900819</v>
      </c>
    </row>
    <row r="333" spans="1:28" x14ac:dyDescent="0.3">
      <c r="A333" s="116">
        <v>42948</v>
      </c>
      <c r="B333" s="134">
        <f t="shared" si="106"/>
        <v>1973400</v>
      </c>
      <c r="C333" s="141">
        <v>36900</v>
      </c>
      <c r="D333" s="142">
        <v>153300</v>
      </c>
      <c r="E333" s="142">
        <v>134900</v>
      </c>
      <c r="F333" s="142">
        <v>78700</v>
      </c>
      <c r="G333" s="142">
        <v>71300</v>
      </c>
      <c r="H333" s="142">
        <v>229500</v>
      </c>
      <c r="I333" s="142">
        <v>21900</v>
      </c>
      <c r="J333" s="142">
        <v>93500</v>
      </c>
      <c r="K333" s="142">
        <v>269400</v>
      </c>
      <c r="L333" s="142">
        <v>237200</v>
      </c>
      <c r="M333" s="142">
        <v>335500</v>
      </c>
      <c r="N333" s="134">
        <v>311300</v>
      </c>
      <c r="O333" s="150"/>
      <c r="P333" s="139">
        <f t="shared" si="95"/>
        <v>1.8698692611736088E-2</v>
      </c>
      <c r="Q333" s="146">
        <f t="shared" si="96"/>
        <v>7.7683186378838559E-2</v>
      </c>
      <c r="R333" s="146">
        <f t="shared" si="97"/>
        <v>6.8359177054829232E-2</v>
      </c>
      <c r="S333" s="146">
        <f t="shared" si="98"/>
        <v>3.988040944562684E-2</v>
      </c>
      <c r="T333" s="146">
        <f t="shared" si="99"/>
        <v>3.6130536130536128E-2</v>
      </c>
      <c r="U333" s="146">
        <f t="shared" si="100"/>
        <v>0.11629674673152934</v>
      </c>
      <c r="V333" s="146">
        <f t="shared" si="101"/>
        <v>1.1097598054119794E-2</v>
      </c>
      <c r="W333" s="146">
        <f t="shared" si="108"/>
        <v>4.7380156075808248E-2</v>
      </c>
      <c r="X333" s="146">
        <f t="shared" si="103"/>
        <v>0.1365156582547887</v>
      </c>
      <c r="Y333" s="146">
        <f t="shared" si="104"/>
        <v>0.12019864193777237</v>
      </c>
      <c r="Z333" s="146">
        <f t="shared" si="107"/>
        <v>0.17001114827201783</v>
      </c>
      <c r="AA333" s="146">
        <f t="shared" si="109"/>
        <v>0.15774804905239687</v>
      </c>
    </row>
    <row r="334" spans="1:28" x14ac:dyDescent="0.3">
      <c r="A334" s="117">
        <v>42979</v>
      </c>
      <c r="B334" s="134">
        <f t="shared" si="106"/>
        <v>1980800</v>
      </c>
      <c r="C334" s="141">
        <v>36400</v>
      </c>
      <c r="D334" s="142">
        <v>155400</v>
      </c>
      <c r="E334" s="142">
        <v>134200</v>
      </c>
      <c r="F334" s="142">
        <v>78700</v>
      </c>
      <c r="G334" s="142">
        <v>71200</v>
      </c>
      <c r="H334" s="142">
        <v>229000</v>
      </c>
      <c r="I334" s="142">
        <v>21300</v>
      </c>
      <c r="J334" s="142">
        <v>92400</v>
      </c>
      <c r="K334" s="142">
        <v>268500</v>
      </c>
      <c r="L334" s="142">
        <v>236000</v>
      </c>
      <c r="M334" s="142">
        <v>336000</v>
      </c>
      <c r="N334" s="134">
        <v>321700</v>
      </c>
      <c r="O334" s="138"/>
      <c r="P334" s="139">
        <f t="shared" si="95"/>
        <v>1.8376413570274638E-2</v>
      </c>
      <c r="Q334" s="146">
        <f t="shared" si="96"/>
        <v>7.8453150242326339E-2</v>
      </c>
      <c r="R334" s="146">
        <f t="shared" si="97"/>
        <v>6.7750403877221324E-2</v>
      </c>
      <c r="S334" s="146">
        <f t="shared" si="98"/>
        <v>3.9731421647819065E-2</v>
      </c>
      <c r="T334" s="146">
        <f t="shared" si="99"/>
        <v>3.5945072697899837E-2</v>
      </c>
      <c r="U334" s="146">
        <f t="shared" si="100"/>
        <v>0.11560985460420033</v>
      </c>
      <c r="V334" s="146">
        <f t="shared" si="101"/>
        <v>1.0753231017770598E-2</v>
      </c>
      <c r="W334" s="146">
        <f t="shared" si="108"/>
        <v>4.6647819063004844E-2</v>
      </c>
      <c r="X334" s="146">
        <f t="shared" si="103"/>
        <v>0.13555129240710823</v>
      </c>
      <c r="Y334" s="146">
        <f t="shared" si="104"/>
        <v>0.1191437802907916</v>
      </c>
      <c r="Z334" s="146">
        <f t="shared" si="107"/>
        <v>0.16962843295638125</v>
      </c>
      <c r="AA334" s="146">
        <f t="shared" si="109"/>
        <v>0.16240912762520193</v>
      </c>
    </row>
    <row r="335" spans="1:28" x14ac:dyDescent="0.3">
      <c r="A335" s="116">
        <v>43009</v>
      </c>
      <c r="B335" s="134">
        <f t="shared" si="106"/>
        <v>1992000</v>
      </c>
      <c r="C335" s="141">
        <v>36000</v>
      </c>
      <c r="D335" s="142">
        <v>155100</v>
      </c>
      <c r="E335" s="142">
        <v>135400</v>
      </c>
      <c r="F335" s="142">
        <v>77400</v>
      </c>
      <c r="G335" s="142">
        <v>72200</v>
      </c>
      <c r="H335" s="142">
        <v>229500</v>
      </c>
      <c r="I335" s="142">
        <v>21500</v>
      </c>
      <c r="J335" s="142">
        <v>93200</v>
      </c>
      <c r="K335" s="142">
        <v>270200</v>
      </c>
      <c r="L335" s="142">
        <v>234800</v>
      </c>
      <c r="M335" s="142">
        <v>342600</v>
      </c>
      <c r="N335" s="134">
        <v>324100</v>
      </c>
      <c r="P335" s="139">
        <f t="shared" si="95"/>
        <v>1.8072289156626505E-2</v>
      </c>
      <c r="Q335" s="146">
        <f t="shared" si="96"/>
        <v>7.7861445783132532E-2</v>
      </c>
      <c r="R335" s="146">
        <f t="shared" si="97"/>
        <v>6.7971887550200796E-2</v>
      </c>
      <c r="S335" s="146">
        <f t="shared" si="98"/>
        <v>3.8855421686746987E-2</v>
      </c>
      <c r="T335" s="146">
        <f t="shared" si="99"/>
        <v>3.6244979919678712E-2</v>
      </c>
      <c r="U335" s="146">
        <f t="shared" si="100"/>
        <v>0.11521084337349398</v>
      </c>
      <c r="V335" s="146">
        <f t="shared" si="101"/>
        <v>1.0793172690763053E-2</v>
      </c>
      <c r="W335" s="146">
        <f t="shared" si="108"/>
        <v>4.6787148594377513E-2</v>
      </c>
      <c r="X335" s="146">
        <f t="shared" si="103"/>
        <v>0.1356425702811245</v>
      </c>
      <c r="Y335" s="146">
        <f t="shared" si="104"/>
        <v>0.1178714859437751</v>
      </c>
      <c r="Z335" s="146">
        <f t="shared" ref="Z335:Z347" si="110">M335/$B335</f>
        <v>0.17198795180722892</v>
      </c>
      <c r="AA335" s="146">
        <f t="shared" si="109"/>
        <v>0.16270080321285141</v>
      </c>
    </row>
    <row r="336" spans="1:28" x14ac:dyDescent="0.3">
      <c r="A336" s="117">
        <v>43040</v>
      </c>
      <c r="B336" s="134">
        <v>1997200</v>
      </c>
      <c r="C336" s="141">
        <v>36000</v>
      </c>
      <c r="D336" s="142">
        <v>154800</v>
      </c>
      <c r="E336" s="142">
        <v>134100</v>
      </c>
      <c r="F336" s="142">
        <v>78900</v>
      </c>
      <c r="G336" s="142">
        <v>72100</v>
      </c>
      <c r="H336" s="142">
        <v>232800</v>
      </c>
      <c r="I336" s="142">
        <v>21600</v>
      </c>
      <c r="J336" s="142">
        <v>92700</v>
      </c>
      <c r="K336" s="142">
        <v>270300</v>
      </c>
      <c r="L336" s="142">
        <v>234400</v>
      </c>
      <c r="M336" s="142">
        <v>343700</v>
      </c>
      <c r="N336" s="134">
        <v>325800</v>
      </c>
      <c r="P336" s="139">
        <f t="shared" si="95"/>
        <v>1.8025235329461247E-2</v>
      </c>
      <c r="Q336" s="146">
        <f t="shared" si="96"/>
        <v>7.7508511916683356E-2</v>
      </c>
      <c r="R336" s="146">
        <f t="shared" si="97"/>
        <v>6.7144001602243139E-2</v>
      </c>
      <c r="S336" s="146">
        <f t="shared" si="98"/>
        <v>3.9505307430402564E-2</v>
      </c>
      <c r="T336" s="146">
        <f t="shared" si="99"/>
        <v>3.610054075705988E-2</v>
      </c>
      <c r="U336" s="146">
        <f t="shared" si="100"/>
        <v>0.11656318846384939</v>
      </c>
      <c r="V336" s="146">
        <f t="shared" si="101"/>
        <v>1.0815141197676747E-2</v>
      </c>
      <c r="W336" s="146">
        <f t="shared" si="108"/>
        <v>4.6414980973362704E-2</v>
      </c>
      <c r="X336" s="146">
        <f t="shared" si="103"/>
        <v>0.13533947526537152</v>
      </c>
      <c r="Y336" s="146">
        <f t="shared" si="104"/>
        <v>0.11736431003404767</v>
      </c>
      <c r="Z336" s="146">
        <f t="shared" si="110"/>
        <v>0.17209092729821751</v>
      </c>
      <c r="AA336" s="146">
        <f t="shared" si="109"/>
        <v>0.16312837973162428</v>
      </c>
    </row>
    <row r="337" spans="1:28" ht="14.5" thickBot="1" x14ac:dyDescent="0.35">
      <c r="A337" s="116">
        <v>43070</v>
      </c>
      <c r="B337" s="151">
        <v>1982900</v>
      </c>
      <c r="C337" s="152">
        <v>34200</v>
      </c>
      <c r="D337" s="153">
        <v>144200</v>
      </c>
      <c r="E337" s="153">
        <v>134300</v>
      </c>
      <c r="F337" s="153">
        <v>81200</v>
      </c>
      <c r="G337" s="153">
        <v>70800</v>
      </c>
      <c r="H337" s="153">
        <v>232400</v>
      </c>
      <c r="I337" s="153">
        <v>21700</v>
      </c>
      <c r="J337" s="153">
        <v>91400</v>
      </c>
      <c r="K337" s="153">
        <v>268700</v>
      </c>
      <c r="L337" s="153">
        <v>235300</v>
      </c>
      <c r="M337" s="153">
        <v>339300</v>
      </c>
      <c r="N337" s="151">
        <v>329400</v>
      </c>
      <c r="P337" s="154">
        <f t="shared" ref="P337:P347" si="111">C337/$B337</f>
        <v>1.7247465832871046E-2</v>
      </c>
      <c r="Q337" s="155">
        <f t="shared" ref="Q337:Q347" si="112">D337/$B337</f>
        <v>7.2721771143275007E-2</v>
      </c>
      <c r="R337" s="155">
        <f t="shared" ref="R337:R347" si="113">E337/$B337</f>
        <v>6.7729083665338641E-2</v>
      </c>
      <c r="S337" s="155">
        <f t="shared" ref="S337:S347" si="114">F337/$B337</f>
        <v>4.0950123556407279E-2</v>
      </c>
      <c r="T337" s="155">
        <f t="shared" ref="T337:T347" si="115">G337/$B337</f>
        <v>3.5705280145241818E-2</v>
      </c>
      <c r="U337" s="155">
        <f t="shared" ref="U337:U347" si="116">H337/$B337</f>
        <v>0.11720207776488981</v>
      </c>
      <c r="V337" s="155">
        <f t="shared" ref="V337:V347" si="117">I337/$B337</f>
        <v>1.0943567502143325E-2</v>
      </c>
      <c r="W337" s="155">
        <f t="shared" si="108"/>
        <v>4.60941045942811E-2</v>
      </c>
      <c r="X337" s="155">
        <f t="shared" ref="X337:X347" si="118">K337/$B337</f>
        <v>0.13550859851732311</v>
      </c>
      <c r="Y337" s="155">
        <f t="shared" ref="Y337:Y347" si="119">L337/$B337</f>
        <v>0.11866458217761863</v>
      </c>
      <c r="Z337" s="155">
        <f t="shared" si="110"/>
        <v>0.17111301628927328</v>
      </c>
      <c r="AA337" s="155">
        <f t="shared" si="109"/>
        <v>0.16612032881133693</v>
      </c>
    </row>
    <row r="338" spans="1:28" x14ac:dyDescent="0.3">
      <c r="A338" s="117">
        <v>43101</v>
      </c>
      <c r="B338" s="156">
        <v>1951400</v>
      </c>
      <c r="C338" s="144">
        <v>33600</v>
      </c>
      <c r="D338" s="145">
        <v>139000</v>
      </c>
      <c r="E338" s="145">
        <v>134000</v>
      </c>
      <c r="F338" s="145">
        <v>78200</v>
      </c>
      <c r="G338" s="145">
        <v>70300</v>
      </c>
      <c r="H338" s="145">
        <v>227200</v>
      </c>
      <c r="I338" s="145">
        <v>21600</v>
      </c>
      <c r="J338" s="145">
        <v>91100</v>
      </c>
      <c r="K338" s="145">
        <v>268900</v>
      </c>
      <c r="L338" s="145">
        <v>231900</v>
      </c>
      <c r="M338" s="145">
        <v>331800</v>
      </c>
      <c r="N338" s="143">
        <v>323800</v>
      </c>
      <c r="O338" s="138"/>
      <c r="P338" s="148">
        <f t="shared" si="111"/>
        <v>1.7218407297324996E-2</v>
      </c>
      <c r="Q338" s="148">
        <f t="shared" si="112"/>
        <v>7.1230911140719486E-2</v>
      </c>
      <c r="R338" s="148">
        <f t="shared" si="113"/>
        <v>6.8668648150046127E-2</v>
      </c>
      <c r="S338" s="148">
        <f t="shared" si="114"/>
        <v>4.0073793174131393E-2</v>
      </c>
      <c r="T338" s="148">
        <f t="shared" si="115"/>
        <v>3.6025417648867478E-2</v>
      </c>
      <c r="U338" s="148">
        <f t="shared" si="116"/>
        <v>0.1164292302961976</v>
      </c>
      <c r="V338" s="148">
        <f t="shared" si="117"/>
        <v>1.1068976119708926E-2</v>
      </c>
      <c r="W338" s="148">
        <f t="shared" si="108"/>
        <v>4.6684431690068667E-2</v>
      </c>
      <c r="X338" s="148">
        <f t="shared" si="118"/>
        <v>0.13779850363841345</v>
      </c>
      <c r="Y338" s="148">
        <f t="shared" si="119"/>
        <v>0.11883775750743056</v>
      </c>
      <c r="Z338" s="148">
        <f t="shared" si="110"/>
        <v>0.17003177206108436</v>
      </c>
      <c r="AA338" s="148">
        <f t="shared" si="109"/>
        <v>0.16593215127600697</v>
      </c>
    </row>
    <row r="339" spans="1:28" x14ac:dyDescent="0.3">
      <c r="A339" s="117">
        <v>43132</v>
      </c>
      <c r="B339" s="134">
        <v>1966200</v>
      </c>
      <c r="C339" s="135">
        <v>33700</v>
      </c>
      <c r="D339" s="136">
        <v>144300</v>
      </c>
      <c r="E339" s="136">
        <v>135300</v>
      </c>
      <c r="F339" s="136">
        <v>78000</v>
      </c>
      <c r="G339" s="136">
        <v>70000</v>
      </c>
      <c r="H339" s="136">
        <v>227000</v>
      </c>
      <c r="I339" s="136">
        <v>22800</v>
      </c>
      <c r="J339" s="136">
        <v>90200</v>
      </c>
      <c r="K339" s="136">
        <v>269300</v>
      </c>
      <c r="L339" s="136">
        <v>234100</v>
      </c>
      <c r="M339" s="136">
        <v>333300</v>
      </c>
      <c r="N339" s="137">
        <v>328200</v>
      </c>
      <c r="O339" s="138"/>
      <c r="P339" s="139">
        <f t="shared" si="111"/>
        <v>1.7139660258366392E-2</v>
      </c>
      <c r="Q339" s="139">
        <f t="shared" si="112"/>
        <v>7.3390296002441263E-2</v>
      </c>
      <c r="R339" s="139">
        <f t="shared" si="113"/>
        <v>6.8812938663411663E-2</v>
      </c>
      <c r="S339" s="139">
        <f t="shared" si="114"/>
        <v>3.9670430271589868E-2</v>
      </c>
      <c r="T339" s="139">
        <f t="shared" si="115"/>
        <v>3.5601668192452446E-2</v>
      </c>
      <c r="U339" s="139">
        <f t="shared" si="116"/>
        <v>0.11545112399552436</v>
      </c>
      <c r="V339" s="139">
        <f t="shared" si="117"/>
        <v>1.1595971925541654E-2</v>
      </c>
      <c r="W339" s="139">
        <f t="shared" si="108"/>
        <v>4.5875292442274437E-2</v>
      </c>
      <c r="X339" s="139">
        <f t="shared" si="118"/>
        <v>0.13696470348896347</v>
      </c>
      <c r="Y339" s="139">
        <f t="shared" si="119"/>
        <v>0.11906215034075883</v>
      </c>
      <c r="Z339" s="139">
        <f t="shared" si="110"/>
        <v>0.16951480012206285</v>
      </c>
      <c r="AA339" s="139">
        <f t="shared" si="109"/>
        <v>0.16692096429661277</v>
      </c>
      <c r="AB339" s="149"/>
    </row>
    <row r="340" spans="1:28" x14ac:dyDescent="0.3">
      <c r="A340" s="117">
        <v>43160</v>
      </c>
      <c r="B340" s="134">
        <v>1982800</v>
      </c>
      <c r="C340" s="135">
        <v>33900</v>
      </c>
      <c r="D340" s="136">
        <v>147800</v>
      </c>
      <c r="E340" s="136">
        <v>136600</v>
      </c>
      <c r="F340" s="136">
        <v>78600</v>
      </c>
      <c r="G340" s="136">
        <v>70900</v>
      </c>
      <c r="H340" s="136">
        <v>229400</v>
      </c>
      <c r="I340" s="136">
        <v>23700</v>
      </c>
      <c r="J340" s="136">
        <v>90600</v>
      </c>
      <c r="K340" s="136">
        <v>271300</v>
      </c>
      <c r="L340" s="136">
        <v>235200</v>
      </c>
      <c r="M340" s="136">
        <v>337800</v>
      </c>
      <c r="N340" s="137">
        <v>327000</v>
      </c>
      <c r="O340" s="138"/>
      <c r="P340" s="139">
        <f t="shared" si="111"/>
        <v>1.7097034496671375E-2</v>
      </c>
      <c r="Q340" s="139">
        <f t="shared" si="112"/>
        <v>7.4541053056284043E-2</v>
      </c>
      <c r="R340" s="139">
        <f t="shared" si="113"/>
        <v>6.8892475287472263E-2</v>
      </c>
      <c r="S340" s="139">
        <f t="shared" si="114"/>
        <v>3.9640911841839821E-2</v>
      </c>
      <c r="T340" s="139">
        <f t="shared" si="115"/>
        <v>3.5757514625781722E-2</v>
      </c>
      <c r="U340" s="139">
        <f t="shared" si="116"/>
        <v>0.11569497680048417</v>
      </c>
      <c r="V340" s="139">
        <f t="shared" si="117"/>
        <v>1.1952794028646359E-2</v>
      </c>
      <c r="W340" s="139">
        <f t="shared" si="108"/>
        <v>4.5692959451281018E-2</v>
      </c>
      <c r="X340" s="139">
        <f t="shared" si="118"/>
        <v>0.13682670970344968</v>
      </c>
      <c r="Y340" s="139">
        <f t="shared" si="119"/>
        <v>0.11862013314504741</v>
      </c>
      <c r="Z340" s="139">
        <f t="shared" si="110"/>
        <v>0.17036514020576962</v>
      </c>
      <c r="AA340" s="139">
        <f t="shared" si="109"/>
        <v>0.16491829735727254</v>
      </c>
      <c r="AB340" s="149"/>
    </row>
    <row r="341" spans="1:28" x14ac:dyDescent="0.3">
      <c r="A341" s="117">
        <v>43191</v>
      </c>
      <c r="B341" s="134">
        <v>1994600</v>
      </c>
      <c r="C341" s="135">
        <v>34900</v>
      </c>
      <c r="D341" s="136">
        <v>148900</v>
      </c>
      <c r="E341" s="136">
        <v>137000</v>
      </c>
      <c r="F341" s="136">
        <v>77900</v>
      </c>
      <c r="G341" s="136">
        <v>71300</v>
      </c>
      <c r="H341" s="136">
        <v>230200</v>
      </c>
      <c r="I341" s="136">
        <v>24300</v>
      </c>
      <c r="J341" s="136">
        <v>91500</v>
      </c>
      <c r="K341" s="136">
        <v>273200</v>
      </c>
      <c r="L341" s="136">
        <v>238900</v>
      </c>
      <c r="M341" s="136">
        <v>337600</v>
      </c>
      <c r="N341" s="137">
        <v>328900</v>
      </c>
      <c r="O341" s="138"/>
      <c r="P341" s="139">
        <f t="shared" si="111"/>
        <v>1.7497242554898224E-2</v>
      </c>
      <c r="Q341" s="139">
        <f t="shared" si="112"/>
        <v>7.4651559209866644E-2</v>
      </c>
      <c r="R341" s="139">
        <f t="shared" si="113"/>
        <v>6.8685450716935728E-2</v>
      </c>
      <c r="S341" s="139">
        <f t="shared" si="114"/>
        <v>3.9055449714228418E-2</v>
      </c>
      <c r="T341" s="139">
        <f t="shared" si="115"/>
        <v>3.5746515592098668E-2</v>
      </c>
      <c r="U341" s="139">
        <f t="shared" si="116"/>
        <v>0.11541161135064675</v>
      </c>
      <c r="V341" s="139">
        <f t="shared" si="117"/>
        <v>1.21828938132959E-2</v>
      </c>
      <c r="W341" s="139">
        <f t="shared" si="108"/>
        <v>4.5873859420435176E-2</v>
      </c>
      <c r="X341" s="139">
        <f t="shared" si="118"/>
        <v>0.13696981850997694</v>
      </c>
      <c r="Y341" s="139">
        <f t="shared" si="119"/>
        <v>0.11977338814799959</v>
      </c>
      <c r="Z341" s="139">
        <f t="shared" si="110"/>
        <v>0.16925699388348542</v>
      </c>
      <c r="AA341" s="139">
        <f t="shared" si="109"/>
        <v>0.16489521708613256</v>
      </c>
      <c r="AB341" s="149"/>
    </row>
    <row r="342" spans="1:28" x14ac:dyDescent="0.3">
      <c r="A342" s="117">
        <v>43221</v>
      </c>
      <c r="B342" s="134">
        <v>2000500</v>
      </c>
      <c r="C342" s="135">
        <v>34800</v>
      </c>
      <c r="D342" s="136">
        <v>151100</v>
      </c>
      <c r="E342" s="136">
        <v>137400</v>
      </c>
      <c r="F342" s="136">
        <v>78900</v>
      </c>
      <c r="G342" s="136">
        <v>71100</v>
      </c>
      <c r="H342" s="136">
        <v>231000</v>
      </c>
      <c r="I342" s="136">
        <v>24600</v>
      </c>
      <c r="J342" s="136">
        <v>91100</v>
      </c>
      <c r="K342" s="136">
        <v>270800</v>
      </c>
      <c r="L342" s="136">
        <v>242600</v>
      </c>
      <c r="M342" s="136">
        <v>338500</v>
      </c>
      <c r="N342" s="137">
        <v>328600</v>
      </c>
      <c r="O342" s="138"/>
      <c r="P342" s="139">
        <f t="shared" si="111"/>
        <v>1.7395651087228192E-2</v>
      </c>
      <c r="Q342" s="139">
        <f t="shared" si="112"/>
        <v>7.5531117220694832E-2</v>
      </c>
      <c r="R342" s="139">
        <f t="shared" si="113"/>
        <v>6.8682829292676828E-2</v>
      </c>
      <c r="S342" s="139">
        <f t="shared" si="114"/>
        <v>3.9440139965008746E-2</v>
      </c>
      <c r="T342" s="139">
        <f t="shared" si="115"/>
        <v>3.5541114721319669E-2</v>
      </c>
      <c r="U342" s="139">
        <f t="shared" si="116"/>
        <v>0.11547113221694576</v>
      </c>
      <c r="V342" s="139">
        <f t="shared" si="117"/>
        <v>1.229692576855786E-2</v>
      </c>
      <c r="W342" s="139">
        <f t="shared" si="108"/>
        <v>4.5538615346163457E-2</v>
      </c>
      <c r="X342" s="139">
        <f t="shared" si="118"/>
        <v>0.13536615846038491</v>
      </c>
      <c r="Y342" s="139">
        <f t="shared" si="119"/>
        <v>0.12126968257935516</v>
      </c>
      <c r="Z342" s="139">
        <f t="shared" si="110"/>
        <v>0.16920769807548114</v>
      </c>
      <c r="AA342" s="139">
        <f t="shared" si="109"/>
        <v>0.16425893526618346</v>
      </c>
      <c r="AB342" s="149"/>
    </row>
    <row r="343" spans="1:28" x14ac:dyDescent="0.3">
      <c r="A343" s="117">
        <v>43252</v>
      </c>
      <c r="B343" s="134">
        <v>1995110</v>
      </c>
      <c r="C343" s="135">
        <v>34700</v>
      </c>
      <c r="D343" s="136">
        <v>152100</v>
      </c>
      <c r="E343" s="136">
        <v>139200</v>
      </c>
      <c r="F343" s="136">
        <v>80200</v>
      </c>
      <c r="G343" s="136">
        <v>70800</v>
      </c>
      <c r="H343" s="136">
        <v>229800</v>
      </c>
      <c r="I343" s="136">
        <v>23600</v>
      </c>
      <c r="J343" s="136">
        <v>91500</v>
      </c>
      <c r="K343" s="136">
        <v>272900</v>
      </c>
      <c r="L343" s="136">
        <v>242200</v>
      </c>
      <c r="M343" s="136">
        <v>334300</v>
      </c>
      <c r="N343" s="137">
        <v>323800</v>
      </c>
      <c r="O343" s="138"/>
      <c r="P343" s="139">
        <f t="shared" si="111"/>
        <v>1.7392524722947608E-2</v>
      </c>
      <c r="Q343" s="139">
        <f t="shared" si="112"/>
        <v>7.6236397993093119E-2</v>
      </c>
      <c r="R343" s="139">
        <f t="shared" si="113"/>
        <v>6.9770589090325852E-2</v>
      </c>
      <c r="S343" s="139">
        <f t="shared" si="114"/>
        <v>4.0198284806351528E-2</v>
      </c>
      <c r="T343" s="139">
        <f t="shared" si="115"/>
        <v>3.5486765140769178E-2</v>
      </c>
      <c r="U343" s="139">
        <f t="shared" si="116"/>
        <v>0.11518161905859828</v>
      </c>
      <c r="V343" s="139">
        <f t="shared" si="117"/>
        <v>1.1828921713589726E-2</v>
      </c>
      <c r="W343" s="139">
        <f t="shared" si="108"/>
        <v>4.5862132914977122E-2</v>
      </c>
      <c r="X343" s="139">
        <f t="shared" si="118"/>
        <v>0.13678443795078968</v>
      </c>
      <c r="Y343" s="139">
        <f t="shared" si="119"/>
        <v>0.12139681521319627</v>
      </c>
      <c r="Z343" s="139">
        <f t="shared" si="110"/>
        <v>0.16755968342597652</v>
      </c>
      <c r="AA343" s="139">
        <f t="shared" si="109"/>
        <v>0.16229681571442175</v>
      </c>
    </row>
    <row r="344" spans="1:28" x14ac:dyDescent="0.3">
      <c r="A344" s="117">
        <v>43282</v>
      </c>
      <c r="B344" s="134">
        <v>1980200</v>
      </c>
      <c r="C344" s="135">
        <v>34800</v>
      </c>
      <c r="D344" s="136">
        <v>151000</v>
      </c>
      <c r="E344" s="136">
        <v>140200</v>
      </c>
      <c r="F344" s="136">
        <v>81500</v>
      </c>
      <c r="G344" s="136">
        <v>71600</v>
      </c>
      <c r="H344" s="136">
        <v>230700</v>
      </c>
      <c r="I344" s="136">
        <v>23400</v>
      </c>
      <c r="J344" s="136">
        <v>91800</v>
      </c>
      <c r="K344" s="136">
        <v>272400</v>
      </c>
      <c r="L344" s="136">
        <v>240100</v>
      </c>
      <c r="M344" s="136">
        <v>330900</v>
      </c>
      <c r="N344" s="137">
        <v>311800</v>
      </c>
      <c r="O344" s="138"/>
      <c r="P344" s="139">
        <f t="shared" si="111"/>
        <v>1.7573982426017574E-2</v>
      </c>
      <c r="Q344" s="139">
        <f t="shared" si="112"/>
        <v>7.6254923745076253E-2</v>
      </c>
      <c r="R344" s="139">
        <f t="shared" si="113"/>
        <v>7.08009291990708E-2</v>
      </c>
      <c r="S344" s="139">
        <f t="shared" si="114"/>
        <v>4.1157458842541156E-2</v>
      </c>
      <c r="T344" s="139">
        <f t="shared" si="115"/>
        <v>3.6157963842036157E-2</v>
      </c>
      <c r="U344" s="139">
        <f t="shared" si="116"/>
        <v>0.1165033834966165</v>
      </c>
      <c r="V344" s="139">
        <f t="shared" si="117"/>
        <v>1.1816988183011816E-2</v>
      </c>
      <c r="W344" s="139">
        <f t="shared" si="108"/>
        <v>4.6358953641046356E-2</v>
      </c>
      <c r="X344" s="139">
        <f t="shared" si="118"/>
        <v>0.13756186243813756</v>
      </c>
      <c r="Y344" s="139">
        <f t="shared" si="119"/>
        <v>0.12125037874962125</v>
      </c>
      <c r="Z344" s="139">
        <f t="shared" si="110"/>
        <v>0.16710433289566712</v>
      </c>
      <c r="AA344" s="139">
        <f t="shared" si="109"/>
        <v>0.15745884254115747</v>
      </c>
    </row>
    <row r="345" spans="1:28" x14ac:dyDescent="0.3">
      <c r="A345" s="117">
        <v>43313</v>
      </c>
      <c r="B345" s="134">
        <v>1978200</v>
      </c>
      <c r="C345" s="141">
        <v>35500</v>
      </c>
      <c r="D345" s="142">
        <v>148400</v>
      </c>
      <c r="E345" s="142">
        <v>140500</v>
      </c>
      <c r="F345" s="142">
        <v>72100</v>
      </c>
      <c r="G345" s="142">
        <v>71400</v>
      </c>
      <c r="H345" s="142">
        <v>228800</v>
      </c>
      <c r="I345" s="142">
        <v>22100</v>
      </c>
      <c r="J345" s="142">
        <v>92900</v>
      </c>
      <c r="K345" s="142">
        <v>271800</v>
      </c>
      <c r="L345" s="142">
        <v>237800</v>
      </c>
      <c r="M345" s="142">
        <v>334400</v>
      </c>
      <c r="N345" s="134">
        <v>313700</v>
      </c>
      <c r="O345" s="150"/>
      <c r="P345" s="139">
        <f t="shared" si="111"/>
        <v>1.7945607117581641E-2</v>
      </c>
      <c r="Q345" s="146">
        <f t="shared" si="112"/>
        <v>7.5017692852087758E-2</v>
      </c>
      <c r="R345" s="146">
        <f t="shared" si="113"/>
        <v>7.1024163380851282E-2</v>
      </c>
      <c r="S345" s="146">
        <f t="shared" si="114"/>
        <v>3.6447275300778487E-2</v>
      </c>
      <c r="T345" s="146">
        <f t="shared" si="115"/>
        <v>3.6093418259023353E-2</v>
      </c>
      <c r="U345" s="146">
        <f t="shared" si="116"/>
        <v>0.1156607016479628</v>
      </c>
      <c r="V345" s="146">
        <f t="shared" si="117"/>
        <v>1.1171772318269133E-2</v>
      </c>
      <c r="W345" s="146">
        <f t="shared" si="108"/>
        <v>4.6961884541502373E-2</v>
      </c>
      <c r="X345" s="146">
        <f t="shared" si="118"/>
        <v>0.13739763421292084</v>
      </c>
      <c r="Y345" s="146">
        <f t="shared" si="119"/>
        <v>0.12021029218481448</v>
      </c>
      <c r="Z345" s="146">
        <f t="shared" si="110"/>
        <v>0.16904256394702255</v>
      </c>
      <c r="AA345" s="146">
        <f t="shared" si="109"/>
        <v>0.15857850571226367</v>
      </c>
    </row>
    <row r="346" spans="1:28" x14ac:dyDescent="0.3">
      <c r="A346" s="117">
        <v>43344</v>
      </c>
      <c r="B346" s="134">
        <v>1983400</v>
      </c>
      <c r="C346" s="141">
        <v>35700</v>
      </c>
      <c r="D346" s="142">
        <v>149500</v>
      </c>
      <c r="E346" s="142">
        <v>139600</v>
      </c>
      <c r="F346" s="142">
        <v>81500</v>
      </c>
      <c r="G346" s="142">
        <v>70800</v>
      </c>
      <c r="H346" s="142">
        <v>228500</v>
      </c>
      <c r="I346" s="142">
        <v>21100</v>
      </c>
      <c r="J346" s="142">
        <v>92300</v>
      </c>
      <c r="K346" s="142">
        <v>271700</v>
      </c>
      <c r="L346" s="142">
        <v>233700</v>
      </c>
      <c r="M346" s="142">
        <v>334600</v>
      </c>
      <c r="N346" s="134">
        <v>324400</v>
      </c>
      <c r="O346" s="138"/>
      <c r="P346" s="139">
        <f t="shared" si="111"/>
        <v>1.7999394978320055E-2</v>
      </c>
      <c r="Q346" s="146">
        <f t="shared" si="112"/>
        <v>7.5375617626298269E-2</v>
      </c>
      <c r="R346" s="146">
        <f t="shared" si="113"/>
        <v>7.0384188766764139E-2</v>
      </c>
      <c r="S346" s="146">
        <f t="shared" si="114"/>
        <v>4.1091055762831501E-2</v>
      </c>
      <c r="T346" s="146">
        <f t="shared" si="115"/>
        <v>3.5696279116668346E-2</v>
      </c>
      <c r="U346" s="146">
        <f t="shared" si="116"/>
        <v>0.11520621155591408</v>
      </c>
      <c r="V346" s="146">
        <f t="shared" si="117"/>
        <v>1.0638297872340425E-2</v>
      </c>
      <c r="W346" s="146">
        <f t="shared" si="108"/>
        <v>4.6536250882323285E-2</v>
      </c>
      <c r="X346" s="146">
        <f t="shared" si="118"/>
        <v>0.13698699203388121</v>
      </c>
      <c r="Y346" s="146">
        <f t="shared" si="119"/>
        <v>0.11782797216900272</v>
      </c>
      <c r="Z346" s="146">
        <f t="shared" si="110"/>
        <v>0.16870021175758798</v>
      </c>
      <c r="AA346" s="146">
        <f t="shared" si="109"/>
        <v>0.16355752747806795</v>
      </c>
    </row>
    <row r="347" spans="1:28" x14ac:dyDescent="0.3">
      <c r="A347" s="117">
        <v>43374</v>
      </c>
      <c r="B347" s="134">
        <v>1998600</v>
      </c>
      <c r="C347" s="141">
        <v>36600</v>
      </c>
      <c r="D347" s="142">
        <v>150000</v>
      </c>
      <c r="E347" s="142">
        <v>139900</v>
      </c>
      <c r="F347" s="142">
        <v>80600</v>
      </c>
      <c r="G347" s="142">
        <v>70800</v>
      </c>
      <c r="H347" s="142">
        <v>228100</v>
      </c>
      <c r="I347" s="142">
        <v>22300</v>
      </c>
      <c r="J347" s="142">
        <v>93900</v>
      </c>
      <c r="K347" s="142">
        <v>274900</v>
      </c>
      <c r="L347" s="142">
        <v>236700</v>
      </c>
      <c r="M347" s="142">
        <v>337300</v>
      </c>
      <c r="N347" s="134">
        <v>327500</v>
      </c>
      <c r="P347" s="139">
        <f t="shared" si="111"/>
        <v>1.8312818973281297E-2</v>
      </c>
      <c r="Q347" s="146">
        <f t="shared" si="112"/>
        <v>7.5052536775743015E-2</v>
      </c>
      <c r="R347" s="146">
        <f t="shared" si="113"/>
        <v>6.9998999299509659E-2</v>
      </c>
      <c r="S347" s="146">
        <f t="shared" si="114"/>
        <v>4.0328229760832585E-2</v>
      </c>
      <c r="T347" s="146">
        <f t="shared" si="115"/>
        <v>3.5424797358150704E-2</v>
      </c>
      <c r="U347" s="146">
        <f t="shared" si="116"/>
        <v>0.11412989092364655</v>
      </c>
      <c r="V347" s="146">
        <f t="shared" si="117"/>
        <v>1.1157810467327129E-2</v>
      </c>
      <c r="W347" s="146">
        <f t="shared" si="108"/>
        <v>4.6982888021615134E-2</v>
      </c>
      <c r="X347" s="146">
        <f t="shared" si="118"/>
        <v>0.13754628239767838</v>
      </c>
      <c r="Y347" s="146">
        <f t="shared" si="119"/>
        <v>0.11843290303212249</v>
      </c>
      <c r="Z347" s="146">
        <f t="shared" si="110"/>
        <v>0.16876813769638746</v>
      </c>
      <c r="AA347" s="146">
        <f t="shared" si="109"/>
        <v>0.16386470529370559</v>
      </c>
    </row>
    <row r="348" spans="1:28" x14ac:dyDescent="0.3">
      <c r="A348" s="117">
        <v>43405</v>
      </c>
      <c r="B348" s="134">
        <v>2007400</v>
      </c>
      <c r="C348" s="141">
        <v>35400</v>
      </c>
      <c r="D348" s="142">
        <v>147400</v>
      </c>
      <c r="E348" s="142">
        <v>138900</v>
      </c>
      <c r="F348" s="142">
        <v>83700</v>
      </c>
      <c r="G348" s="142">
        <v>70600</v>
      </c>
      <c r="H348" s="142">
        <v>232800</v>
      </c>
      <c r="I348" s="142">
        <v>22400</v>
      </c>
      <c r="J348" s="142">
        <v>93500</v>
      </c>
      <c r="K348" s="142">
        <v>275400</v>
      </c>
      <c r="L348" s="142">
        <v>237800</v>
      </c>
      <c r="M348" s="142">
        <v>339600</v>
      </c>
      <c r="N348" s="134">
        <v>329900</v>
      </c>
      <c r="P348" s="139">
        <f t="shared" ref="P348:P373" si="120">C348/$B348</f>
        <v>1.7634751419746936E-2</v>
      </c>
      <c r="Q348" s="146">
        <f t="shared" ref="Q348:Q373" si="121">D348/$B348</f>
        <v>7.3428315233635549E-2</v>
      </c>
      <c r="R348" s="146">
        <f t="shared" ref="R348:R373" si="122">E348/$B348</f>
        <v>6.919398226561721E-2</v>
      </c>
      <c r="S348" s="146">
        <f t="shared" ref="S348:S373" si="123">F348/$B348</f>
        <v>4.1695725814486398E-2</v>
      </c>
      <c r="T348" s="146">
        <f t="shared" ref="T348:T373" si="124">G348/$B348</f>
        <v>3.5169871475540501E-2</v>
      </c>
      <c r="U348" s="146">
        <f t="shared" ref="U348:U373" si="125">H348/$B348</f>
        <v>0.11597090764172562</v>
      </c>
      <c r="V348" s="146">
        <f t="shared" ref="V348:V373" si="126">I348/$B348</f>
        <v>1.1158712762777722E-2</v>
      </c>
      <c r="W348" s="146">
        <f t="shared" ref="W348:W373" si="127">J348/$B348</f>
        <v>4.6577662648201651E-2</v>
      </c>
      <c r="X348" s="146">
        <f t="shared" ref="X348:X373" si="128">K348/$B348</f>
        <v>0.13719238816379395</v>
      </c>
      <c r="Y348" s="146">
        <f t="shared" ref="Y348:Y373" si="129">L348/$B348</f>
        <v>0.11846169174055993</v>
      </c>
      <c r="Z348" s="146">
        <f t="shared" ref="Z348:Z373" si="130">M348/$B348</f>
        <v>0.16917405599282653</v>
      </c>
      <c r="AA348" s="146">
        <f t="shared" ref="AA348:AA373" si="131">N348/$B348</f>
        <v>0.16434193484108797</v>
      </c>
    </row>
    <row r="349" spans="1:28" ht="14.5" thickBot="1" x14ac:dyDescent="0.35">
      <c r="A349" s="118">
        <v>43435</v>
      </c>
      <c r="B349" s="151">
        <v>2002000</v>
      </c>
      <c r="C349" s="152">
        <v>34800</v>
      </c>
      <c r="D349" s="153">
        <v>146700</v>
      </c>
      <c r="E349" s="153">
        <v>139100</v>
      </c>
      <c r="F349" s="153">
        <v>84600</v>
      </c>
      <c r="G349" s="153">
        <v>70500</v>
      </c>
      <c r="H349" s="153">
        <v>232500</v>
      </c>
      <c r="I349" s="153">
        <v>22400</v>
      </c>
      <c r="J349" s="153">
        <v>94600</v>
      </c>
      <c r="K349" s="153">
        <v>274000</v>
      </c>
      <c r="L349" s="153">
        <v>237600</v>
      </c>
      <c r="M349" s="153">
        <v>338300</v>
      </c>
      <c r="N349" s="151">
        <v>326900</v>
      </c>
      <c r="P349" s="154">
        <f t="shared" si="120"/>
        <v>1.7382617382617382E-2</v>
      </c>
      <c r="Q349" s="155">
        <f t="shared" si="121"/>
        <v>7.3276723276723271E-2</v>
      </c>
      <c r="R349" s="155">
        <f t="shared" si="122"/>
        <v>6.9480519480519476E-2</v>
      </c>
      <c r="S349" s="155">
        <f t="shared" si="123"/>
        <v>4.2257742257742259E-2</v>
      </c>
      <c r="T349" s="155">
        <f t="shared" si="124"/>
        <v>3.5214785214785216E-2</v>
      </c>
      <c r="U349" s="155">
        <f t="shared" si="125"/>
        <v>0.11613386613386613</v>
      </c>
      <c r="V349" s="155">
        <f t="shared" si="126"/>
        <v>1.1188811188811189E-2</v>
      </c>
      <c r="W349" s="155">
        <f t="shared" si="127"/>
        <v>4.7252747252747251E-2</v>
      </c>
      <c r="X349" s="155">
        <f t="shared" si="128"/>
        <v>0.13686313686313686</v>
      </c>
      <c r="Y349" s="155">
        <f t="shared" si="129"/>
        <v>0.11868131868131868</v>
      </c>
      <c r="Z349" s="155">
        <f t="shared" si="130"/>
        <v>0.16898101898101897</v>
      </c>
      <c r="AA349" s="155">
        <f t="shared" si="131"/>
        <v>0.16328671328671329</v>
      </c>
    </row>
    <row r="350" spans="1:28" x14ac:dyDescent="0.3">
      <c r="A350" s="117">
        <v>43484</v>
      </c>
      <c r="B350" s="156">
        <v>1962200</v>
      </c>
      <c r="C350" s="144">
        <v>35000</v>
      </c>
      <c r="D350" s="145">
        <v>141700</v>
      </c>
      <c r="E350" s="145">
        <v>134700</v>
      </c>
      <c r="F350" s="145">
        <v>85000</v>
      </c>
      <c r="G350" s="145">
        <v>68500</v>
      </c>
      <c r="H350" s="145">
        <v>224200</v>
      </c>
      <c r="I350" s="145">
        <v>21800</v>
      </c>
      <c r="J350" s="145">
        <v>91000</v>
      </c>
      <c r="K350" s="145">
        <v>271300</v>
      </c>
      <c r="L350" s="145">
        <v>233300</v>
      </c>
      <c r="M350" s="145">
        <v>330900</v>
      </c>
      <c r="N350" s="143">
        <v>324800</v>
      </c>
      <c r="O350" s="138"/>
      <c r="P350" s="157">
        <f t="shared" si="120"/>
        <v>1.7837121598206097E-2</v>
      </c>
      <c r="Q350" s="157">
        <f t="shared" si="121"/>
        <v>7.2214860870451536E-2</v>
      </c>
      <c r="R350" s="157">
        <f t="shared" si="122"/>
        <v>6.864743655081032E-2</v>
      </c>
      <c r="S350" s="157">
        <f t="shared" si="123"/>
        <v>4.3318723881357657E-2</v>
      </c>
      <c r="T350" s="157">
        <f t="shared" si="124"/>
        <v>3.4909795127917642E-2</v>
      </c>
      <c r="U350" s="157">
        <f t="shared" si="125"/>
        <v>0.11425950463765161</v>
      </c>
      <c r="V350" s="157">
        <f t="shared" si="126"/>
        <v>1.1109978595454081E-2</v>
      </c>
      <c r="W350" s="157">
        <f t="shared" si="127"/>
        <v>4.6376516155335848E-2</v>
      </c>
      <c r="X350" s="157">
        <f t="shared" si="128"/>
        <v>0.13826317398838039</v>
      </c>
      <c r="Y350" s="157">
        <f t="shared" si="129"/>
        <v>0.1188971562531852</v>
      </c>
      <c r="Z350" s="157">
        <f t="shared" si="130"/>
        <v>0.16863724390989707</v>
      </c>
      <c r="AA350" s="157">
        <f t="shared" si="131"/>
        <v>0.16552848843135257</v>
      </c>
    </row>
    <row r="351" spans="1:28" x14ac:dyDescent="0.3">
      <c r="A351" s="117">
        <v>43515</v>
      </c>
      <c r="B351" s="134">
        <v>1971100</v>
      </c>
      <c r="C351" s="135">
        <v>34800</v>
      </c>
      <c r="D351" s="136">
        <v>142100</v>
      </c>
      <c r="E351" s="136">
        <v>135800</v>
      </c>
      <c r="F351" s="136">
        <v>84700</v>
      </c>
      <c r="G351" s="136">
        <v>69100</v>
      </c>
      <c r="H351" s="136">
        <v>225400</v>
      </c>
      <c r="I351" s="136">
        <v>21700</v>
      </c>
      <c r="J351" s="136">
        <v>90900</v>
      </c>
      <c r="K351" s="136">
        <v>272100</v>
      </c>
      <c r="L351" s="136">
        <v>232600</v>
      </c>
      <c r="M351" s="136">
        <v>332200</v>
      </c>
      <c r="N351" s="137">
        <v>329700</v>
      </c>
      <c r="O351" s="138"/>
      <c r="P351" s="139">
        <f t="shared" si="120"/>
        <v>1.7655116432448888E-2</v>
      </c>
      <c r="Q351" s="139">
        <f t="shared" si="121"/>
        <v>7.2091725432499615E-2</v>
      </c>
      <c r="R351" s="139">
        <f t="shared" si="122"/>
        <v>6.8895540561108012E-2</v>
      </c>
      <c r="S351" s="139">
        <f t="shared" si="123"/>
        <v>4.2970929937598296E-2</v>
      </c>
      <c r="T351" s="139">
        <f t="shared" si="124"/>
        <v>3.5056567398914315E-2</v>
      </c>
      <c r="U351" s="139">
        <f t="shared" si="125"/>
        <v>0.11435239206534423</v>
      </c>
      <c r="V351" s="139">
        <f t="shared" si="126"/>
        <v>1.1009081223682209E-2</v>
      </c>
      <c r="W351" s="139">
        <f t="shared" si="127"/>
        <v>4.6116381715793214E-2</v>
      </c>
      <c r="X351" s="139">
        <f t="shared" si="128"/>
        <v>0.13804474658819949</v>
      </c>
      <c r="Y351" s="139">
        <f t="shared" si="129"/>
        <v>0.11800517477550607</v>
      </c>
      <c r="Z351" s="139">
        <f t="shared" si="130"/>
        <v>0.1685353355994115</v>
      </c>
      <c r="AA351" s="139">
        <f t="shared" si="131"/>
        <v>0.1672670082694942</v>
      </c>
      <c r="AB351" s="149"/>
    </row>
    <row r="352" spans="1:28" x14ac:dyDescent="0.3">
      <c r="A352" s="117">
        <v>43543</v>
      </c>
      <c r="B352" s="134">
        <v>1981100</v>
      </c>
      <c r="C352" s="135">
        <v>34400</v>
      </c>
      <c r="D352" s="136">
        <v>143400</v>
      </c>
      <c r="E352" s="136">
        <v>136800</v>
      </c>
      <c r="F352" s="136">
        <v>85000</v>
      </c>
      <c r="G352" s="136">
        <v>69900</v>
      </c>
      <c r="H352" s="136">
        <v>223800</v>
      </c>
      <c r="I352" s="136">
        <v>22200</v>
      </c>
      <c r="J352" s="136">
        <v>90700</v>
      </c>
      <c r="K352" s="136">
        <v>272200</v>
      </c>
      <c r="L352" s="136">
        <v>238600</v>
      </c>
      <c r="M352" s="136">
        <v>334500</v>
      </c>
      <c r="N352" s="137">
        <v>329600</v>
      </c>
      <c r="O352" s="138"/>
      <c r="P352" s="139">
        <f t="shared" si="120"/>
        <v>1.7364090656705869E-2</v>
      </c>
      <c r="Q352" s="139">
        <f t="shared" si="121"/>
        <v>7.2384029074756454E-2</v>
      </c>
      <c r="R352" s="139">
        <f t="shared" si="122"/>
        <v>6.9052546565039619E-2</v>
      </c>
      <c r="S352" s="139">
        <f t="shared" si="123"/>
        <v>4.2905456564534851E-2</v>
      </c>
      <c r="T352" s="139">
        <f t="shared" si="124"/>
        <v>3.5283428398364548E-2</v>
      </c>
      <c r="U352" s="139">
        <f t="shared" si="125"/>
        <v>0.11296754328403412</v>
      </c>
      <c r="V352" s="139">
        <f t="shared" si="126"/>
        <v>1.1205895714502045E-2</v>
      </c>
      <c r="W352" s="139">
        <f t="shared" si="127"/>
        <v>4.578264600474484E-2</v>
      </c>
      <c r="X352" s="139">
        <f t="shared" si="128"/>
        <v>0.13739841502195749</v>
      </c>
      <c r="Y352" s="139">
        <f t="shared" si="129"/>
        <v>0.12043814042703549</v>
      </c>
      <c r="Z352" s="139">
        <f t="shared" si="130"/>
        <v>0.16884559083337539</v>
      </c>
      <c r="AA352" s="139">
        <f t="shared" si="131"/>
        <v>0.16637221745494926</v>
      </c>
      <c r="AB352" s="149"/>
    </row>
    <row r="353" spans="1:28" x14ac:dyDescent="0.3">
      <c r="A353" s="117">
        <v>43574</v>
      </c>
      <c r="B353" s="134">
        <v>1987400</v>
      </c>
      <c r="C353" s="135">
        <v>35600</v>
      </c>
      <c r="D353" s="136">
        <v>143400</v>
      </c>
      <c r="E353" s="136">
        <v>136100</v>
      </c>
      <c r="F353" s="136">
        <v>84400</v>
      </c>
      <c r="G353" s="136">
        <v>69300</v>
      </c>
      <c r="H353" s="136">
        <v>223300</v>
      </c>
      <c r="I353" s="136">
        <v>22000</v>
      </c>
      <c r="J353" s="136">
        <v>90400</v>
      </c>
      <c r="K353" s="136">
        <v>274100</v>
      </c>
      <c r="L353" s="136">
        <v>240600</v>
      </c>
      <c r="M353" s="136">
        <v>338500</v>
      </c>
      <c r="N353" s="137">
        <v>330000</v>
      </c>
      <c r="O353" s="138"/>
      <c r="P353" s="139">
        <f t="shared" si="120"/>
        <v>1.7912850961054643E-2</v>
      </c>
      <c r="Q353" s="139">
        <f t="shared" si="121"/>
        <v>7.215457381503472E-2</v>
      </c>
      <c r="R353" s="139">
        <f t="shared" si="122"/>
        <v>6.8481433028076882E-2</v>
      </c>
      <c r="S353" s="139">
        <f t="shared" si="123"/>
        <v>4.246754553688236E-2</v>
      </c>
      <c r="T353" s="139">
        <f t="shared" si="124"/>
        <v>3.4869678977558619E-2</v>
      </c>
      <c r="U353" s="139">
        <f t="shared" si="125"/>
        <v>0.11235785448324444</v>
      </c>
      <c r="V353" s="139">
        <f t="shared" si="126"/>
        <v>1.1069739357955117E-2</v>
      </c>
      <c r="W353" s="139">
        <f t="shared" si="127"/>
        <v>4.548656536177921E-2</v>
      </c>
      <c r="X353" s="139">
        <f t="shared" si="128"/>
        <v>0.13791888900070443</v>
      </c>
      <c r="Y353" s="139">
        <f t="shared" si="129"/>
        <v>0.12106269497836369</v>
      </c>
      <c r="Z353" s="139">
        <f t="shared" si="130"/>
        <v>0.17032303512126395</v>
      </c>
      <c r="AA353" s="139">
        <f t="shared" si="131"/>
        <v>0.16604609036932677</v>
      </c>
      <c r="AB353" s="149"/>
    </row>
    <row r="354" spans="1:28" x14ac:dyDescent="0.3">
      <c r="A354" s="117">
        <v>43604</v>
      </c>
      <c r="B354" s="134">
        <v>1995000</v>
      </c>
      <c r="C354" s="135">
        <v>35500</v>
      </c>
      <c r="D354" s="136">
        <v>144500</v>
      </c>
      <c r="E354" s="136">
        <v>137600</v>
      </c>
      <c r="F354" s="136">
        <v>85400</v>
      </c>
      <c r="G354" s="136">
        <v>69700</v>
      </c>
      <c r="H354" s="136">
        <v>224800</v>
      </c>
      <c r="I354" s="136">
        <v>22500</v>
      </c>
      <c r="J354" s="136">
        <v>89400</v>
      </c>
      <c r="K354" s="136">
        <v>275900</v>
      </c>
      <c r="L354" s="136">
        <v>242700</v>
      </c>
      <c r="M354" s="136">
        <v>337100</v>
      </c>
      <c r="N354" s="137">
        <v>329900</v>
      </c>
      <c r="O354" s="138"/>
      <c r="P354" s="139">
        <f t="shared" si="120"/>
        <v>1.7794486215538845E-2</v>
      </c>
      <c r="Q354" s="139">
        <f t="shared" si="121"/>
        <v>7.2431077694235582E-2</v>
      </c>
      <c r="R354" s="139">
        <f t="shared" si="122"/>
        <v>6.8972431077694241E-2</v>
      </c>
      <c r="S354" s="139">
        <f t="shared" si="123"/>
        <v>4.2807017543859648E-2</v>
      </c>
      <c r="T354" s="139">
        <f t="shared" si="124"/>
        <v>3.4937343358395989E-2</v>
      </c>
      <c r="U354" s="139">
        <f t="shared" si="125"/>
        <v>0.11268170426065163</v>
      </c>
      <c r="V354" s="139">
        <f t="shared" si="126"/>
        <v>1.1278195488721804E-2</v>
      </c>
      <c r="W354" s="139">
        <f t="shared" si="127"/>
        <v>4.481203007518797E-2</v>
      </c>
      <c r="X354" s="139">
        <f t="shared" si="128"/>
        <v>0.13829573934837092</v>
      </c>
      <c r="Y354" s="139">
        <f t="shared" si="129"/>
        <v>0.12165413533834586</v>
      </c>
      <c r="Z354" s="139">
        <f t="shared" si="130"/>
        <v>0.16897243107769425</v>
      </c>
      <c r="AA354" s="139">
        <f t="shared" si="131"/>
        <v>0.16536340852130327</v>
      </c>
      <c r="AB354" s="149"/>
    </row>
    <row r="355" spans="1:28" x14ac:dyDescent="0.3">
      <c r="A355" s="117">
        <v>43635</v>
      </c>
      <c r="B355" s="134">
        <v>1988300</v>
      </c>
      <c r="C355" s="135">
        <v>35700</v>
      </c>
      <c r="D355" s="136">
        <v>142400</v>
      </c>
      <c r="E355" s="136">
        <v>138100</v>
      </c>
      <c r="F355" s="136">
        <v>85700</v>
      </c>
      <c r="G355" s="136">
        <v>70900</v>
      </c>
      <c r="H355" s="136">
        <v>225700</v>
      </c>
      <c r="I355" s="136">
        <v>21700</v>
      </c>
      <c r="J355" s="136">
        <v>90200</v>
      </c>
      <c r="K355" s="136">
        <v>276700</v>
      </c>
      <c r="L355" s="136">
        <v>242600</v>
      </c>
      <c r="M355" s="136">
        <v>332600</v>
      </c>
      <c r="N355" s="137">
        <v>324700</v>
      </c>
      <c r="O355" s="138"/>
      <c r="P355" s="139">
        <f t="shared" si="120"/>
        <v>1.7955036966252579E-2</v>
      </c>
      <c r="Q355" s="139">
        <f t="shared" si="121"/>
        <v>7.161897098023437E-2</v>
      </c>
      <c r="R355" s="139">
        <f t="shared" si="122"/>
        <v>6.9456319468893024E-2</v>
      </c>
      <c r="S355" s="139">
        <f t="shared" si="123"/>
        <v>4.3102147563244986E-2</v>
      </c>
      <c r="T355" s="139">
        <f t="shared" si="124"/>
        <v>3.5658602826535234E-2</v>
      </c>
      <c r="U355" s="139">
        <f t="shared" si="125"/>
        <v>0.11351405723482372</v>
      </c>
      <c r="V355" s="139">
        <f t="shared" si="126"/>
        <v>1.0913845999094705E-2</v>
      </c>
      <c r="W355" s="139">
        <f t="shared" si="127"/>
        <v>4.5365387516974297E-2</v>
      </c>
      <c r="X355" s="139">
        <f t="shared" si="128"/>
        <v>0.13916411004375598</v>
      </c>
      <c r="Y355" s="139">
        <f t="shared" si="129"/>
        <v>0.12201378061660716</v>
      </c>
      <c r="Z355" s="139">
        <f t="shared" si="130"/>
        <v>0.16727857969119347</v>
      </c>
      <c r="AA355" s="139">
        <f t="shared" si="131"/>
        <v>0.16330533621686869</v>
      </c>
    </row>
    <row r="356" spans="1:28" x14ac:dyDescent="0.3">
      <c r="A356" s="117">
        <v>43665</v>
      </c>
      <c r="B356" s="134">
        <v>1972600</v>
      </c>
      <c r="C356" s="135">
        <v>35900</v>
      </c>
      <c r="D356" s="136">
        <v>142300</v>
      </c>
      <c r="E356" s="136">
        <v>137600</v>
      </c>
      <c r="F356" s="136">
        <v>85800</v>
      </c>
      <c r="G356" s="136">
        <v>69800</v>
      </c>
      <c r="H356" s="136">
        <v>225900</v>
      </c>
      <c r="I356" s="136">
        <v>21600</v>
      </c>
      <c r="J356" s="136">
        <v>90400</v>
      </c>
      <c r="K356" s="136">
        <v>277300</v>
      </c>
      <c r="L356" s="136">
        <v>239000</v>
      </c>
      <c r="M356" s="136">
        <v>333800</v>
      </c>
      <c r="N356" s="137">
        <v>313200</v>
      </c>
      <c r="O356" s="138"/>
      <c r="P356" s="139">
        <f t="shared" si="120"/>
        <v>1.8199330832403934E-2</v>
      </c>
      <c r="Q356" s="139">
        <f t="shared" si="121"/>
        <v>7.2138294636520328E-2</v>
      </c>
      <c r="R356" s="139">
        <f t="shared" si="122"/>
        <v>6.975565243840616E-2</v>
      </c>
      <c r="S356" s="139">
        <f t="shared" si="123"/>
        <v>4.3495893744296868E-2</v>
      </c>
      <c r="T356" s="139">
        <f t="shared" si="124"/>
        <v>3.5384771367738009E-2</v>
      </c>
      <c r="U356" s="139">
        <f t="shared" si="125"/>
        <v>0.11451890905404036</v>
      </c>
      <c r="V356" s="139">
        <f t="shared" si="126"/>
        <v>1.0950015208354456E-2</v>
      </c>
      <c r="W356" s="139">
        <f t="shared" si="127"/>
        <v>4.5827841427557539E-2</v>
      </c>
      <c r="X356" s="139">
        <f t="shared" si="128"/>
        <v>0.14057588968873569</v>
      </c>
      <c r="Y356" s="139">
        <f t="shared" si="129"/>
        <v>0.12115989049984792</v>
      </c>
      <c r="Z356" s="139">
        <f t="shared" si="130"/>
        <v>0.16921829058095914</v>
      </c>
      <c r="AA356" s="139">
        <f t="shared" si="131"/>
        <v>0.15877522052113963</v>
      </c>
    </row>
    <row r="357" spans="1:28" x14ac:dyDescent="0.3">
      <c r="A357" s="117">
        <v>43696</v>
      </c>
      <c r="B357" s="134">
        <v>1979300</v>
      </c>
      <c r="C357" s="141">
        <v>36200</v>
      </c>
      <c r="D357" s="142">
        <v>141900</v>
      </c>
      <c r="E357" s="142">
        <v>137700</v>
      </c>
      <c r="F357" s="142">
        <v>85800</v>
      </c>
      <c r="G357" s="142">
        <v>69600</v>
      </c>
      <c r="H357" s="142">
        <v>225800</v>
      </c>
      <c r="I357" s="142">
        <v>21400</v>
      </c>
      <c r="J357" s="142">
        <v>90300</v>
      </c>
      <c r="K357" s="142">
        <v>280500</v>
      </c>
      <c r="L357" s="142">
        <v>238000</v>
      </c>
      <c r="M357" s="142">
        <v>335500</v>
      </c>
      <c r="N357" s="134">
        <v>316600</v>
      </c>
      <c r="O357" s="150"/>
      <c r="P357" s="139">
        <f t="shared" si="120"/>
        <v>1.8289294194917396E-2</v>
      </c>
      <c r="Q357" s="146">
        <f t="shared" si="121"/>
        <v>7.1692012327590565E-2</v>
      </c>
      <c r="R357" s="146">
        <f t="shared" si="122"/>
        <v>6.9570050017683016E-2</v>
      </c>
      <c r="S357" s="146">
        <f t="shared" si="123"/>
        <v>4.3348658616682668E-2</v>
      </c>
      <c r="T357" s="146">
        <f t="shared" si="124"/>
        <v>3.5163946849896426E-2</v>
      </c>
      <c r="U357" s="146">
        <f t="shared" si="125"/>
        <v>0.11408073561360077</v>
      </c>
      <c r="V357" s="146">
        <f t="shared" si="126"/>
        <v>1.0811903198100338E-2</v>
      </c>
      <c r="W357" s="146">
        <f t="shared" si="127"/>
        <v>4.5622189663012173E-2</v>
      </c>
      <c r="X357" s="146">
        <f t="shared" si="128"/>
        <v>0.14171676855453949</v>
      </c>
      <c r="Y357" s="146">
        <f t="shared" si="129"/>
        <v>0.12024453089476077</v>
      </c>
      <c r="Z357" s="146">
        <f t="shared" si="130"/>
        <v>0.16950437023190015</v>
      </c>
      <c r="AA357" s="146">
        <f t="shared" si="131"/>
        <v>0.15995553983731622</v>
      </c>
    </row>
    <row r="358" spans="1:28" x14ac:dyDescent="0.3">
      <c r="A358" s="117">
        <v>43727</v>
      </c>
      <c r="B358" s="134">
        <v>1989400</v>
      </c>
      <c r="C358" s="141">
        <v>35800</v>
      </c>
      <c r="D358" s="142">
        <v>141700</v>
      </c>
      <c r="E358" s="142">
        <v>139700</v>
      </c>
      <c r="F358" s="142">
        <v>85000</v>
      </c>
      <c r="G358" s="142">
        <v>69500</v>
      </c>
      <c r="H358" s="142">
        <v>224400</v>
      </c>
      <c r="I358" s="142">
        <v>21100</v>
      </c>
      <c r="J358" s="142">
        <v>90600</v>
      </c>
      <c r="K358" s="142">
        <v>280700</v>
      </c>
      <c r="L358" s="142">
        <v>235700</v>
      </c>
      <c r="M358" s="142">
        <v>338500</v>
      </c>
      <c r="N358" s="134">
        <v>326700</v>
      </c>
      <c r="O358" s="138"/>
      <c r="P358" s="139">
        <f t="shared" si="120"/>
        <v>1.7995375490097516E-2</v>
      </c>
      <c r="Q358" s="146">
        <f t="shared" si="121"/>
        <v>7.1227505780637385E-2</v>
      </c>
      <c r="R358" s="146">
        <f t="shared" si="122"/>
        <v>7.0222177540967129E-2</v>
      </c>
      <c r="S358" s="146">
        <f t="shared" si="123"/>
        <v>4.2726450185985726E-2</v>
      </c>
      <c r="T358" s="146">
        <f t="shared" si="124"/>
        <v>3.4935156328541266E-2</v>
      </c>
      <c r="U358" s="146">
        <f t="shared" si="125"/>
        <v>0.11279782849100231</v>
      </c>
      <c r="V358" s="146">
        <f t="shared" si="126"/>
        <v>1.0606212928521163E-2</v>
      </c>
      <c r="W358" s="146">
        <f t="shared" si="127"/>
        <v>4.5541369257062432E-2</v>
      </c>
      <c r="X358" s="146">
        <f t="shared" si="128"/>
        <v>0.1410978184377199</v>
      </c>
      <c r="Y358" s="146">
        <f t="shared" si="129"/>
        <v>0.11847793304513923</v>
      </c>
      <c r="Z358" s="146">
        <f t="shared" si="130"/>
        <v>0.17015180456419021</v>
      </c>
      <c r="AA358" s="146">
        <f t="shared" si="131"/>
        <v>0.16422036795013573</v>
      </c>
    </row>
    <row r="359" spans="1:28" x14ac:dyDescent="0.3">
      <c r="A359" s="117">
        <v>43757</v>
      </c>
      <c r="B359" s="134">
        <v>2000500</v>
      </c>
      <c r="C359" s="141">
        <v>36500</v>
      </c>
      <c r="D359" s="142">
        <v>143000</v>
      </c>
      <c r="E359" s="142">
        <v>138500</v>
      </c>
      <c r="F359" s="142">
        <v>84000</v>
      </c>
      <c r="G359" s="142">
        <v>69100</v>
      </c>
      <c r="H359" s="142">
        <v>226300</v>
      </c>
      <c r="I359" s="142">
        <v>21000</v>
      </c>
      <c r="J359" s="142">
        <v>90600</v>
      </c>
      <c r="K359" s="142">
        <v>280600</v>
      </c>
      <c r="L359" s="142">
        <v>238000</v>
      </c>
      <c r="M359" s="142">
        <v>342600</v>
      </c>
      <c r="N359" s="134">
        <v>330300</v>
      </c>
      <c r="P359" s="139">
        <f t="shared" si="120"/>
        <v>1.8245438640339916E-2</v>
      </c>
      <c r="Q359" s="146">
        <f t="shared" si="121"/>
        <v>7.148212946763309E-2</v>
      </c>
      <c r="R359" s="146">
        <f t="shared" si="122"/>
        <v>6.9232691827043238E-2</v>
      </c>
      <c r="S359" s="146">
        <f t="shared" si="123"/>
        <v>4.1989502624343915E-2</v>
      </c>
      <c r="T359" s="146">
        <f t="shared" si="124"/>
        <v>3.454136465883529E-2</v>
      </c>
      <c r="U359" s="146">
        <f t="shared" si="125"/>
        <v>0.11312171957010747</v>
      </c>
      <c r="V359" s="146">
        <f t="shared" si="126"/>
        <v>1.0497375656085979E-2</v>
      </c>
      <c r="W359" s="146">
        <f t="shared" si="127"/>
        <v>4.5288677830542363E-2</v>
      </c>
      <c r="X359" s="146">
        <f t="shared" si="128"/>
        <v>0.14026493376655835</v>
      </c>
      <c r="Y359" s="146">
        <f t="shared" si="129"/>
        <v>0.11897025743564109</v>
      </c>
      <c r="Z359" s="146">
        <f t="shared" si="130"/>
        <v>0.17125718570357409</v>
      </c>
      <c r="AA359" s="146">
        <f t="shared" si="131"/>
        <v>0.16510872281929517</v>
      </c>
    </row>
    <row r="360" spans="1:28" x14ac:dyDescent="0.3">
      <c r="A360" s="117">
        <v>43788</v>
      </c>
      <c r="B360" s="134">
        <v>2011000</v>
      </c>
      <c r="C360" s="141">
        <v>36400</v>
      </c>
      <c r="D360" s="142">
        <v>140300</v>
      </c>
      <c r="E360" s="142">
        <v>138700</v>
      </c>
      <c r="F360" s="142">
        <v>85600</v>
      </c>
      <c r="G360" s="142">
        <v>69100</v>
      </c>
      <c r="H360" s="142">
        <v>230500</v>
      </c>
      <c r="I360" s="142">
        <v>23000</v>
      </c>
      <c r="J360" s="142">
        <v>91200</v>
      </c>
      <c r="K360" s="142">
        <v>280400</v>
      </c>
      <c r="L360" s="142">
        <v>240700</v>
      </c>
      <c r="M360" s="142">
        <v>343200</v>
      </c>
      <c r="N360" s="134">
        <v>331900</v>
      </c>
      <c r="P360" s="139">
        <f t="shared" si="120"/>
        <v>1.8100447538538039E-2</v>
      </c>
      <c r="Q360" s="146">
        <f t="shared" si="121"/>
        <v>6.9766285430134259E-2</v>
      </c>
      <c r="R360" s="146">
        <f t="shared" si="122"/>
        <v>6.8970661362506222E-2</v>
      </c>
      <c r="S360" s="146">
        <f t="shared" si="123"/>
        <v>4.2565887618100449E-2</v>
      </c>
      <c r="T360" s="146">
        <f t="shared" si="124"/>
        <v>3.4361014420686224E-2</v>
      </c>
      <c r="U360" s="146">
        <f t="shared" si="125"/>
        <v>0.11461959224266534</v>
      </c>
      <c r="V360" s="146">
        <f t="shared" si="126"/>
        <v>1.1437095972153158E-2</v>
      </c>
      <c r="W360" s="146">
        <f t="shared" si="127"/>
        <v>4.5350571854798606E-2</v>
      </c>
      <c r="X360" s="146">
        <f t="shared" si="128"/>
        <v>0.13943311785181503</v>
      </c>
      <c r="Y360" s="146">
        <f t="shared" si="129"/>
        <v>0.11969169567379413</v>
      </c>
      <c r="Z360" s="146">
        <f t="shared" si="130"/>
        <v>0.1706613625062158</v>
      </c>
      <c r="AA360" s="146">
        <f t="shared" si="131"/>
        <v>0.16504226752859275</v>
      </c>
    </row>
    <row r="361" spans="1:28" ht="14.5" thickBot="1" x14ac:dyDescent="0.35">
      <c r="A361" s="118">
        <v>43818</v>
      </c>
      <c r="B361" s="151">
        <v>1999300</v>
      </c>
      <c r="C361" s="152">
        <v>36900</v>
      </c>
      <c r="D361" s="153">
        <v>138000</v>
      </c>
      <c r="E361" s="153">
        <v>139400</v>
      </c>
      <c r="F361" s="153">
        <v>87100</v>
      </c>
      <c r="G361" s="153">
        <v>68900</v>
      </c>
      <c r="H361" s="153">
        <v>228700</v>
      </c>
      <c r="I361" s="153">
        <v>21400</v>
      </c>
      <c r="J361" s="153">
        <v>91000</v>
      </c>
      <c r="K361" s="153">
        <v>278400</v>
      </c>
      <c r="L361" s="153">
        <v>240900</v>
      </c>
      <c r="M361" s="153">
        <v>339500</v>
      </c>
      <c r="N361" s="151">
        <v>329100</v>
      </c>
      <c r="P361" s="139">
        <f t="shared" si="120"/>
        <v>1.8456459760916321E-2</v>
      </c>
      <c r="Q361" s="146">
        <f t="shared" si="121"/>
        <v>6.9024158455459408E-2</v>
      </c>
      <c r="R361" s="146">
        <f t="shared" si="122"/>
        <v>6.9724403541239433E-2</v>
      </c>
      <c r="S361" s="146">
        <f t="shared" si="123"/>
        <v>4.3565247836742857E-2</v>
      </c>
      <c r="T361" s="146">
        <f t="shared" si="124"/>
        <v>3.4462061721602558E-2</v>
      </c>
      <c r="U361" s="146">
        <f t="shared" si="125"/>
        <v>0.11439003651277947</v>
      </c>
      <c r="V361" s="146">
        <f t="shared" si="126"/>
        <v>1.0703746311208923E-2</v>
      </c>
      <c r="W361" s="146">
        <f t="shared" si="127"/>
        <v>4.5515930575701496E-2</v>
      </c>
      <c r="X361" s="146">
        <f t="shared" si="128"/>
        <v>0.13924873705797028</v>
      </c>
      <c r="Y361" s="146">
        <f t="shared" si="129"/>
        <v>0.1204921722602911</v>
      </c>
      <c r="Z361" s="146">
        <f t="shared" si="130"/>
        <v>0.16980943330165557</v>
      </c>
      <c r="AA361" s="146">
        <f t="shared" si="131"/>
        <v>0.16460761266443255</v>
      </c>
    </row>
    <row r="362" spans="1:28" x14ac:dyDescent="0.3">
      <c r="A362" s="119">
        <v>43850</v>
      </c>
      <c r="B362" s="158">
        <v>1970300</v>
      </c>
      <c r="C362" s="159">
        <v>36200</v>
      </c>
      <c r="D362" s="159">
        <v>134400</v>
      </c>
      <c r="E362" s="159">
        <v>134200</v>
      </c>
      <c r="F362" s="159">
        <v>89100</v>
      </c>
      <c r="G362" s="160">
        <v>67600</v>
      </c>
      <c r="H362" s="159">
        <v>220500</v>
      </c>
      <c r="I362" s="160">
        <v>20000</v>
      </c>
      <c r="J362" s="159">
        <v>92200</v>
      </c>
      <c r="K362" s="160">
        <v>271700</v>
      </c>
      <c r="L362" s="159">
        <v>238400</v>
      </c>
      <c r="M362" s="160">
        <v>336100</v>
      </c>
      <c r="N362" s="159">
        <v>329900</v>
      </c>
      <c r="P362" s="139">
        <f t="shared" si="120"/>
        <v>1.8372836623864387E-2</v>
      </c>
      <c r="Q362" s="146">
        <f t="shared" si="121"/>
        <v>6.8212962493021362E-2</v>
      </c>
      <c r="R362" s="146">
        <f t="shared" si="122"/>
        <v>6.8111455108359129E-2</v>
      </c>
      <c r="S362" s="146">
        <f t="shared" si="123"/>
        <v>4.5221539867025325E-2</v>
      </c>
      <c r="T362" s="146">
        <f t="shared" si="124"/>
        <v>3.4309496015835154E-2</v>
      </c>
      <c r="U362" s="146">
        <f t="shared" si="125"/>
        <v>0.11191189159011318</v>
      </c>
      <c r="V362" s="146">
        <f t="shared" si="126"/>
        <v>1.0150738466223417E-2</v>
      </c>
      <c r="W362" s="146">
        <f t="shared" si="127"/>
        <v>4.6794904329289955E-2</v>
      </c>
      <c r="X362" s="146">
        <f t="shared" si="128"/>
        <v>0.13789778206364514</v>
      </c>
      <c r="Y362" s="146">
        <f t="shared" si="129"/>
        <v>0.12099680251738314</v>
      </c>
      <c r="Z362" s="146">
        <f t="shared" si="130"/>
        <v>0.17058315992488454</v>
      </c>
      <c r="AA362" s="146">
        <f t="shared" si="131"/>
        <v>0.16743643100035527</v>
      </c>
    </row>
    <row r="363" spans="1:28" x14ac:dyDescent="0.3">
      <c r="A363" s="120">
        <v>43881</v>
      </c>
      <c r="B363" s="161">
        <v>1985800</v>
      </c>
      <c r="C363" s="134">
        <v>36200</v>
      </c>
      <c r="D363" s="134">
        <v>138800</v>
      </c>
      <c r="E363" s="134">
        <v>133900</v>
      </c>
      <c r="F363" s="134">
        <v>88600</v>
      </c>
      <c r="G363" s="162">
        <v>67600</v>
      </c>
      <c r="H363" s="134">
        <v>218000</v>
      </c>
      <c r="I363" s="162">
        <v>22000</v>
      </c>
      <c r="J363" s="134">
        <v>92400</v>
      </c>
      <c r="K363" s="162">
        <v>272400</v>
      </c>
      <c r="L363" s="134">
        <v>239900</v>
      </c>
      <c r="M363" s="162">
        <v>340700</v>
      </c>
      <c r="N363" s="134">
        <v>335300</v>
      </c>
      <c r="P363" s="139">
        <f t="shared" si="120"/>
        <v>1.8229428945513142E-2</v>
      </c>
      <c r="Q363" s="146">
        <f t="shared" si="121"/>
        <v>6.9896263470641554E-2</v>
      </c>
      <c r="R363" s="146">
        <f t="shared" si="122"/>
        <v>6.7428744082989225E-2</v>
      </c>
      <c r="S363" s="146">
        <f t="shared" si="123"/>
        <v>4.4616779131836037E-2</v>
      </c>
      <c r="T363" s="146">
        <f t="shared" si="124"/>
        <v>3.4041696041897475E-2</v>
      </c>
      <c r="U363" s="146">
        <f t="shared" si="125"/>
        <v>0.10977943398126699</v>
      </c>
      <c r="V363" s="146">
        <f t="shared" si="126"/>
        <v>1.1078658475173734E-2</v>
      </c>
      <c r="W363" s="146">
        <f t="shared" si="127"/>
        <v>4.6530365595729678E-2</v>
      </c>
      <c r="X363" s="146">
        <f t="shared" si="128"/>
        <v>0.13717393493806024</v>
      </c>
      <c r="Y363" s="146">
        <f t="shared" si="129"/>
        <v>0.12080773491791721</v>
      </c>
      <c r="Z363" s="146">
        <f t="shared" si="130"/>
        <v>0.17156813374962232</v>
      </c>
      <c r="AA363" s="146">
        <f t="shared" si="131"/>
        <v>0.16884882666935241</v>
      </c>
    </row>
    <row r="364" spans="1:28" x14ac:dyDescent="0.3">
      <c r="A364" s="120">
        <v>43910</v>
      </c>
      <c r="B364" s="161">
        <v>1959600</v>
      </c>
      <c r="C364" s="134">
        <v>35400</v>
      </c>
      <c r="D364" s="134">
        <v>138100</v>
      </c>
      <c r="E364" s="134">
        <v>135100</v>
      </c>
      <c r="F364" s="134">
        <v>87700</v>
      </c>
      <c r="G364" s="162">
        <v>66900</v>
      </c>
      <c r="H364" s="134">
        <v>219600</v>
      </c>
      <c r="I364" s="162">
        <v>21100</v>
      </c>
      <c r="J364" s="134">
        <v>92400</v>
      </c>
      <c r="K364" s="162">
        <v>264700</v>
      </c>
      <c r="L364" s="134">
        <v>225600</v>
      </c>
      <c r="M364" s="162">
        <v>337800</v>
      </c>
      <c r="N364" s="134">
        <v>335200</v>
      </c>
      <c r="P364" s="139">
        <f t="shared" si="120"/>
        <v>1.8064911206368647E-2</v>
      </c>
      <c r="Q364" s="146">
        <f t="shared" si="121"/>
        <v>7.0473566033884466E-2</v>
      </c>
      <c r="R364" s="146">
        <f t="shared" si="122"/>
        <v>6.8942641355378642E-2</v>
      </c>
      <c r="S364" s="146">
        <f t="shared" si="123"/>
        <v>4.4754031434986734E-2</v>
      </c>
      <c r="T364" s="146">
        <f t="shared" si="124"/>
        <v>3.4139620330679729E-2</v>
      </c>
      <c r="U364" s="146">
        <f t="shared" si="125"/>
        <v>0.11206368646662584</v>
      </c>
      <c r="V364" s="146">
        <f t="shared" si="126"/>
        <v>1.0767503572157583E-2</v>
      </c>
      <c r="W364" s="146">
        <f t="shared" si="127"/>
        <v>4.7152480097979177E-2</v>
      </c>
      <c r="X364" s="146">
        <f t="shared" si="128"/>
        <v>0.13507858746682996</v>
      </c>
      <c r="Y364" s="146">
        <f t="shared" si="129"/>
        <v>0.11512553582363748</v>
      </c>
      <c r="Z364" s="146">
        <f t="shared" si="130"/>
        <v>0.17238211879975504</v>
      </c>
      <c r="AA364" s="146">
        <f t="shared" si="131"/>
        <v>0.17105531741171667</v>
      </c>
    </row>
    <row r="365" spans="1:28" x14ac:dyDescent="0.3">
      <c r="A365" s="120">
        <v>43941</v>
      </c>
      <c r="B365" s="161">
        <v>1727600</v>
      </c>
      <c r="C365" s="134">
        <v>31400</v>
      </c>
      <c r="D365" s="134">
        <v>122000</v>
      </c>
      <c r="E365" s="134">
        <v>125000</v>
      </c>
      <c r="F365" s="134">
        <v>82300</v>
      </c>
      <c r="G365" s="162">
        <v>61100</v>
      </c>
      <c r="H365" s="134">
        <v>193100</v>
      </c>
      <c r="I365" s="162">
        <v>20000</v>
      </c>
      <c r="J365" s="134">
        <v>88000</v>
      </c>
      <c r="K365" s="162">
        <v>240300</v>
      </c>
      <c r="L365" s="134">
        <v>130400</v>
      </c>
      <c r="M365" s="162">
        <v>307400</v>
      </c>
      <c r="N365" s="134">
        <v>326600</v>
      </c>
      <c r="P365" s="139">
        <f t="shared" si="120"/>
        <v>1.8175503588793704E-2</v>
      </c>
      <c r="Q365" s="146">
        <f t="shared" si="121"/>
        <v>7.0618198657096551E-2</v>
      </c>
      <c r="R365" s="146">
        <f t="shared" si="122"/>
        <v>7.2354711738828431E-2</v>
      </c>
      <c r="S365" s="146">
        <f t="shared" si="123"/>
        <v>4.7638342208844643E-2</v>
      </c>
      <c r="T365" s="146">
        <f t="shared" si="124"/>
        <v>3.5366983097939335E-2</v>
      </c>
      <c r="U365" s="146">
        <f t="shared" si="125"/>
        <v>0.11177355869414217</v>
      </c>
      <c r="V365" s="146">
        <f t="shared" si="126"/>
        <v>1.157675387821255E-2</v>
      </c>
      <c r="W365" s="146">
        <f t="shared" si="127"/>
        <v>5.0937717064135218E-2</v>
      </c>
      <c r="X365" s="146">
        <f t="shared" si="128"/>
        <v>0.13909469784672379</v>
      </c>
      <c r="Y365" s="146">
        <f t="shared" si="129"/>
        <v>7.5480435285945821E-2</v>
      </c>
      <c r="Z365" s="146">
        <f t="shared" si="130"/>
        <v>0.17793470710812689</v>
      </c>
      <c r="AA365" s="146">
        <f t="shared" si="131"/>
        <v>0.18904839083121092</v>
      </c>
    </row>
    <row r="366" spans="1:28" x14ac:dyDescent="0.3">
      <c r="A366" s="120">
        <v>43971</v>
      </c>
      <c r="B366" s="161">
        <v>1764100</v>
      </c>
      <c r="C366" s="134">
        <v>30000</v>
      </c>
      <c r="D366" s="134">
        <v>125600</v>
      </c>
      <c r="E366" s="134">
        <v>127900</v>
      </c>
      <c r="F366" s="134">
        <v>81800</v>
      </c>
      <c r="G366" s="162">
        <v>61600</v>
      </c>
      <c r="H366" s="134">
        <v>198100</v>
      </c>
      <c r="I366" s="162">
        <v>18800</v>
      </c>
      <c r="J366" s="134">
        <v>90000</v>
      </c>
      <c r="K366" s="162">
        <v>246000</v>
      </c>
      <c r="L366" s="134">
        <v>153300</v>
      </c>
      <c r="M366" s="162">
        <v>310900</v>
      </c>
      <c r="N366" s="134">
        <v>320100</v>
      </c>
      <c r="P366" s="139">
        <f t="shared" si="120"/>
        <v>1.7005838671277137E-2</v>
      </c>
      <c r="Q366" s="146">
        <f t="shared" si="121"/>
        <v>7.1197777903746956E-2</v>
      </c>
      <c r="R366" s="146">
        <f t="shared" si="122"/>
        <v>7.2501558868544869E-2</v>
      </c>
      <c r="S366" s="146">
        <f t="shared" si="123"/>
        <v>4.6369253443682333E-2</v>
      </c>
      <c r="T366" s="146">
        <f t="shared" si="124"/>
        <v>3.491865540502239E-2</v>
      </c>
      <c r="U366" s="146">
        <f t="shared" si="125"/>
        <v>0.11229522135933337</v>
      </c>
      <c r="V366" s="146">
        <f t="shared" si="126"/>
        <v>1.065699223400034E-2</v>
      </c>
      <c r="W366" s="146">
        <f t="shared" si="127"/>
        <v>5.1017516013831414E-2</v>
      </c>
      <c r="X366" s="146">
        <f t="shared" si="128"/>
        <v>0.13944787710447254</v>
      </c>
      <c r="Y366" s="146">
        <f t="shared" si="129"/>
        <v>8.6899835610226184E-2</v>
      </c>
      <c r="Z366" s="146">
        <f t="shared" si="130"/>
        <v>0.17623717476333542</v>
      </c>
      <c r="AA366" s="146">
        <f t="shared" si="131"/>
        <v>0.18145229862252707</v>
      </c>
    </row>
    <row r="367" spans="1:28" x14ac:dyDescent="0.3">
      <c r="A367" s="120">
        <v>44002</v>
      </c>
      <c r="B367" s="161">
        <v>1814800</v>
      </c>
      <c r="C367" s="134">
        <v>30300</v>
      </c>
      <c r="D367" s="134">
        <v>122600</v>
      </c>
      <c r="E367" s="134">
        <v>128100</v>
      </c>
      <c r="F367" s="134">
        <v>83300</v>
      </c>
      <c r="G367" s="162">
        <v>62500</v>
      </c>
      <c r="H367" s="134">
        <v>210900</v>
      </c>
      <c r="I367" s="162">
        <v>18700</v>
      </c>
      <c r="J367" s="134">
        <v>90100</v>
      </c>
      <c r="K367" s="162">
        <v>249600</v>
      </c>
      <c r="L367" s="134">
        <v>185500</v>
      </c>
      <c r="M367" s="162">
        <v>318900</v>
      </c>
      <c r="N367" s="134">
        <v>314300</v>
      </c>
      <c r="P367" s="139">
        <f t="shared" si="120"/>
        <v>1.6696054661670706E-2</v>
      </c>
      <c r="Q367" s="146">
        <f t="shared" si="121"/>
        <v>6.7555653515538897E-2</v>
      </c>
      <c r="R367" s="146">
        <f t="shared" si="122"/>
        <v>7.058629050033062E-2</v>
      </c>
      <c r="S367" s="146">
        <f t="shared" si="123"/>
        <v>4.5900374696936301E-2</v>
      </c>
      <c r="T367" s="146">
        <f t="shared" si="124"/>
        <v>3.4439056645360372E-2</v>
      </c>
      <c r="U367" s="146">
        <f t="shared" si="125"/>
        <v>0.11621115274410404</v>
      </c>
      <c r="V367" s="146">
        <f t="shared" si="126"/>
        <v>1.0304165748291823E-2</v>
      </c>
      <c r="W367" s="146">
        <f t="shared" si="127"/>
        <v>4.9647344059951512E-2</v>
      </c>
      <c r="X367" s="146">
        <f t="shared" si="128"/>
        <v>0.13753581661891118</v>
      </c>
      <c r="Y367" s="146">
        <f t="shared" si="129"/>
        <v>0.10221512012342958</v>
      </c>
      <c r="Z367" s="146">
        <f t="shared" si="130"/>
        <v>0.17572184262728674</v>
      </c>
      <c r="AA367" s="146">
        <f t="shared" si="131"/>
        <v>0.17318712805818823</v>
      </c>
    </row>
    <row r="368" spans="1:28" x14ac:dyDescent="0.3">
      <c r="A368" s="120">
        <v>44032</v>
      </c>
      <c r="B368" s="161">
        <v>1822300</v>
      </c>
      <c r="C368" s="134">
        <v>30700</v>
      </c>
      <c r="D368" s="134">
        <v>123000</v>
      </c>
      <c r="E368" s="134">
        <v>129400</v>
      </c>
      <c r="F368" s="134">
        <v>82700</v>
      </c>
      <c r="G368" s="162">
        <v>63000</v>
      </c>
      <c r="H368" s="134">
        <v>213700</v>
      </c>
      <c r="I368" s="162">
        <v>18600</v>
      </c>
      <c r="J368" s="134">
        <v>91400</v>
      </c>
      <c r="K368" s="162">
        <v>251000</v>
      </c>
      <c r="L368" s="134">
        <v>190300</v>
      </c>
      <c r="M368" s="162">
        <v>315200</v>
      </c>
      <c r="N368" s="134">
        <v>313700</v>
      </c>
      <c r="P368" s="139">
        <f t="shared" si="120"/>
        <v>1.6846841903089504E-2</v>
      </c>
      <c r="Q368" s="146">
        <f t="shared" si="121"/>
        <v>6.7497119025407448E-2</v>
      </c>
      <c r="R368" s="146">
        <f t="shared" si="122"/>
        <v>7.1009164242989628E-2</v>
      </c>
      <c r="S368" s="146">
        <f t="shared" si="123"/>
        <v>4.5382209295944685E-2</v>
      </c>
      <c r="T368" s="146">
        <f t="shared" si="124"/>
        <v>3.4571695110574549E-2</v>
      </c>
      <c r="U368" s="146">
        <f t="shared" si="125"/>
        <v>0.11726938484332985</v>
      </c>
      <c r="V368" s="146">
        <f t="shared" si="126"/>
        <v>1.02068814135982E-2</v>
      </c>
      <c r="W368" s="146">
        <f t="shared" si="127"/>
        <v>5.0156395763595457E-2</v>
      </c>
      <c r="X368" s="146">
        <f t="shared" si="128"/>
        <v>0.13773802337705099</v>
      </c>
      <c r="Y368" s="146">
        <f t="shared" si="129"/>
        <v>0.10442846951654502</v>
      </c>
      <c r="Z368" s="146">
        <f t="shared" si="130"/>
        <v>0.17296822696592218</v>
      </c>
      <c r="AA368" s="146">
        <f t="shared" si="131"/>
        <v>0.17214509136805137</v>
      </c>
    </row>
    <row r="369" spans="1:27" x14ac:dyDescent="0.3">
      <c r="A369" s="120">
        <v>44063</v>
      </c>
      <c r="B369" s="161">
        <v>1842500</v>
      </c>
      <c r="C369" s="134">
        <v>29300</v>
      </c>
      <c r="D369" s="134">
        <v>122400</v>
      </c>
      <c r="E369" s="134">
        <v>128700</v>
      </c>
      <c r="F369" s="134">
        <v>82900</v>
      </c>
      <c r="G369" s="162">
        <v>63300</v>
      </c>
      <c r="H369" s="134">
        <v>218500</v>
      </c>
      <c r="I369" s="162">
        <v>19000</v>
      </c>
      <c r="J369" s="134">
        <v>91800</v>
      </c>
      <c r="K369" s="162">
        <v>254300</v>
      </c>
      <c r="L369" s="134">
        <v>194000</v>
      </c>
      <c r="M369" s="162">
        <v>316800</v>
      </c>
      <c r="N369" s="134">
        <v>321500</v>
      </c>
      <c r="P369" s="139">
        <f t="shared" si="120"/>
        <v>1.5902306648575306E-2</v>
      </c>
      <c r="Q369" s="146">
        <f t="shared" si="121"/>
        <v>6.6431478968792396E-2</v>
      </c>
      <c r="R369" s="146">
        <f t="shared" si="122"/>
        <v>6.9850746268656713E-2</v>
      </c>
      <c r="S369" s="146">
        <f t="shared" si="123"/>
        <v>4.4993215739484393E-2</v>
      </c>
      <c r="T369" s="146">
        <f t="shared" si="124"/>
        <v>3.4355495251017637E-2</v>
      </c>
      <c r="U369" s="146">
        <f t="shared" si="125"/>
        <v>0.1185888738127544</v>
      </c>
      <c r="V369" s="146">
        <f t="shared" si="126"/>
        <v>1.0312075983717774E-2</v>
      </c>
      <c r="W369" s="146">
        <f t="shared" si="127"/>
        <v>4.9823609226594304E-2</v>
      </c>
      <c r="X369" s="146">
        <f t="shared" si="128"/>
        <v>0.13801899592944369</v>
      </c>
      <c r="Y369" s="146">
        <f t="shared" si="129"/>
        <v>0.10529172320217096</v>
      </c>
      <c r="Z369" s="146">
        <f t="shared" si="130"/>
        <v>0.17194029850746267</v>
      </c>
      <c r="AA369" s="146">
        <f t="shared" si="131"/>
        <v>0.17449118046132972</v>
      </c>
    </row>
    <row r="370" spans="1:27" x14ac:dyDescent="0.3">
      <c r="A370" s="120">
        <v>44094</v>
      </c>
      <c r="B370" s="161">
        <v>1849400</v>
      </c>
      <c r="C370" s="134">
        <v>28700</v>
      </c>
      <c r="D370" s="134">
        <v>127300</v>
      </c>
      <c r="E370" s="134">
        <v>128500</v>
      </c>
      <c r="F370" s="134">
        <v>84600</v>
      </c>
      <c r="G370" s="162">
        <v>63000</v>
      </c>
      <c r="H370" s="134">
        <v>215500</v>
      </c>
      <c r="I370" s="162">
        <v>19000</v>
      </c>
      <c r="J370" s="134">
        <v>93400</v>
      </c>
      <c r="K370" s="162">
        <v>250500</v>
      </c>
      <c r="L370" s="134">
        <v>191300</v>
      </c>
      <c r="M370" s="162">
        <v>319800</v>
      </c>
      <c r="N370" s="134">
        <v>327800</v>
      </c>
      <c r="P370" s="139">
        <f t="shared" si="120"/>
        <v>1.5518546555639667E-2</v>
      </c>
      <c r="Q370" s="146">
        <f t="shared" si="121"/>
        <v>6.8833135070833787E-2</v>
      </c>
      <c r="R370" s="146">
        <f t="shared" si="122"/>
        <v>6.9481994160268193E-2</v>
      </c>
      <c r="S370" s="146">
        <f t="shared" si="123"/>
        <v>4.5744565805125988E-2</v>
      </c>
      <c r="T370" s="146">
        <f t="shared" si="124"/>
        <v>3.4065102195306583E-2</v>
      </c>
      <c r="U370" s="146">
        <f t="shared" si="125"/>
        <v>0.116524278144263</v>
      </c>
      <c r="V370" s="146">
        <f t="shared" si="126"/>
        <v>1.0273602249378178E-2</v>
      </c>
      <c r="W370" s="146">
        <f t="shared" si="127"/>
        <v>5.0502865794311666E-2</v>
      </c>
      <c r="X370" s="146">
        <f t="shared" si="128"/>
        <v>0.13544933491943334</v>
      </c>
      <c r="Y370" s="146">
        <f t="shared" si="129"/>
        <v>0.10343895317400238</v>
      </c>
      <c r="Z370" s="146">
        <f t="shared" si="130"/>
        <v>0.17292094733427057</v>
      </c>
      <c r="AA370" s="146">
        <f t="shared" si="131"/>
        <v>0.17724667459716664</v>
      </c>
    </row>
    <row r="371" spans="1:27" x14ac:dyDescent="0.3">
      <c r="A371" s="120">
        <v>44124</v>
      </c>
      <c r="B371" s="161">
        <v>1884500</v>
      </c>
      <c r="C371" s="134">
        <v>28100</v>
      </c>
      <c r="D371" s="134">
        <v>131600</v>
      </c>
      <c r="E371" s="134">
        <v>129800</v>
      </c>
      <c r="F371" s="134">
        <v>85400</v>
      </c>
      <c r="G371" s="162">
        <v>63200</v>
      </c>
      <c r="H371" s="134">
        <v>221100</v>
      </c>
      <c r="I371" s="162">
        <v>19200</v>
      </c>
      <c r="J371" s="134">
        <v>92000</v>
      </c>
      <c r="K371" s="162">
        <v>254600</v>
      </c>
      <c r="L371" s="134">
        <v>203300</v>
      </c>
      <c r="M371" s="162">
        <v>328100</v>
      </c>
      <c r="N371" s="134">
        <v>328100</v>
      </c>
      <c r="P371" s="139">
        <f t="shared" si="120"/>
        <v>1.4911117007163703E-2</v>
      </c>
      <c r="Q371" s="146">
        <f t="shared" si="121"/>
        <v>6.9832846908994425E-2</v>
      </c>
      <c r="R371" s="146">
        <f t="shared" si="122"/>
        <v>6.8877686388962592E-2</v>
      </c>
      <c r="S371" s="146">
        <f t="shared" si="123"/>
        <v>4.5317060228177233E-2</v>
      </c>
      <c r="T371" s="146">
        <f t="shared" si="124"/>
        <v>3.3536747147784561E-2</v>
      </c>
      <c r="U371" s="146">
        <f t="shared" si="125"/>
        <v>0.11732555054391085</v>
      </c>
      <c r="V371" s="146">
        <f t="shared" si="126"/>
        <v>1.0188378880339613E-2</v>
      </c>
      <c r="W371" s="146">
        <f t="shared" si="127"/>
        <v>4.8819315468293975E-2</v>
      </c>
      <c r="X371" s="146">
        <f t="shared" si="128"/>
        <v>0.13510214911117008</v>
      </c>
      <c r="Y371" s="146">
        <f t="shared" si="129"/>
        <v>0.10788007429026267</v>
      </c>
      <c r="Z371" s="146">
        <f t="shared" si="130"/>
        <v>0.17410453701247014</v>
      </c>
      <c r="AA371" s="146">
        <f t="shared" si="131"/>
        <v>0.17410453701247014</v>
      </c>
    </row>
    <row r="372" spans="1:27" x14ac:dyDescent="0.3">
      <c r="A372" s="120">
        <v>44155</v>
      </c>
      <c r="B372" s="161">
        <v>1908000</v>
      </c>
      <c r="C372" s="134">
        <v>29400</v>
      </c>
      <c r="D372" s="134">
        <v>130900</v>
      </c>
      <c r="E372" s="134">
        <v>129800</v>
      </c>
      <c r="F372" s="134">
        <v>86900</v>
      </c>
      <c r="G372" s="162">
        <v>63400</v>
      </c>
      <c r="H372" s="134">
        <v>227700</v>
      </c>
      <c r="I372" s="162">
        <v>19300</v>
      </c>
      <c r="J372" s="134">
        <v>92000</v>
      </c>
      <c r="K372" s="162">
        <v>257300</v>
      </c>
      <c r="L372" s="134">
        <v>215500</v>
      </c>
      <c r="M372" s="162">
        <v>327300</v>
      </c>
      <c r="N372" s="134">
        <v>328500</v>
      </c>
      <c r="P372" s="139">
        <f t="shared" si="120"/>
        <v>1.5408805031446541E-2</v>
      </c>
      <c r="Q372" s="146">
        <f t="shared" si="121"/>
        <v>6.8605870020964355E-2</v>
      </c>
      <c r="R372" s="146">
        <f t="shared" si="122"/>
        <v>6.8029350104821806E-2</v>
      </c>
      <c r="S372" s="146">
        <f t="shared" si="123"/>
        <v>4.5545073375262056E-2</v>
      </c>
      <c r="T372" s="146">
        <f t="shared" si="124"/>
        <v>3.3228511530398325E-2</v>
      </c>
      <c r="U372" s="146">
        <f t="shared" si="125"/>
        <v>0.11933962264150944</v>
      </c>
      <c r="V372" s="146">
        <f t="shared" si="126"/>
        <v>1.0115303983228512E-2</v>
      </c>
      <c r="W372" s="146">
        <f t="shared" si="127"/>
        <v>4.8218029350104823E-2</v>
      </c>
      <c r="X372" s="146">
        <f t="shared" si="128"/>
        <v>0.13485324947589097</v>
      </c>
      <c r="Y372" s="146">
        <f t="shared" si="129"/>
        <v>0.11294549266247379</v>
      </c>
      <c r="Z372" s="146">
        <f t="shared" si="130"/>
        <v>0.17154088050314464</v>
      </c>
      <c r="AA372" s="146">
        <f t="shared" si="131"/>
        <v>0.17216981132075471</v>
      </c>
    </row>
    <row r="373" spans="1:27" ht="14.5" thickBot="1" x14ac:dyDescent="0.35">
      <c r="A373" s="121">
        <v>44185</v>
      </c>
      <c r="B373" s="163">
        <v>1911700</v>
      </c>
      <c r="C373" s="151">
        <v>29200</v>
      </c>
      <c r="D373" s="151">
        <v>129600</v>
      </c>
      <c r="E373" s="151">
        <v>130300</v>
      </c>
      <c r="F373" s="151">
        <v>89100</v>
      </c>
      <c r="G373" s="164">
        <v>63100</v>
      </c>
      <c r="H373" s="151">
        <v>233100</v>
      </c>
      <c r="I373" s="164">
        <v>19300</v>
      </c>
      <c r="J373" s="151">
        <v>92500</v>
      </c>
      <c r="K373" s="164">
        <v>257600</v>
      </c>
      <c r="L373" s="151">
        <v>215500</v>
      </c>
      <c r="M373" s="164">
        <v>325600</v>
      </c>
      <c r="N373" s="151">
        <v>326800</v>
      </c>
      <c r="P373" s="139">
        <f t="shared" si="120"/>
        <v>1.5274363132290631E-2</v>
      </c>
      <c r="Q373" s="146">
        <f t="shared" si="121"/>
        <v>6.7793063765235126E-2</v>
      </c>
      <c r="R373" s="146">
        <f t="shared" si="122"/>
        <v>6.8159230004707846E-2</v>
      </c>
      <c r="S373" s="146">
        <f t="shared" si="123"/>
        <v>4.6607731338599155E-2</v>
      </c>
      <c r="T373" s="146">
        <f t="shared" si="124"/>
        <v>3.3007271015326675E-2</v>
      </c>
      <c r="U373" s="146">
        <f t="shared" si="125"/>
        <v>0.12193335774441597</v>
      </c>
      <c r="V373" s="146">
        <f t="shared" si="126"/>
        <v>1.0095726316890725E-2</v>
      </c>
      <c r="W373" s="146">
        <f t="shared" si="127"/>
        <v>4.8386253073180938E-2</v>
      </c>
      <c r="X373" s="146">
        <f t="shared" si="128"/>
        <v>0.13474917612596118</v>
      </c>
      <c r="Y373" s="146">
        <f t="shared" si="129"/>
        <v>0.11272689229481614</v>
      </c>
      <c r="Z373" s="146">
        <f t="shared" si="130"/>
        <v>0.17031961081759692</v>
      </c>
      <c r="AA373" s="146">
        <f t="shared" si="131"/>
        <v>0.1709473243709787</v>
      </c>
    </row>
    <row r="374" spans="1:27" x14ac:dyDescent="0.3">
      <c r="A374" s="122">
        <v>44216</v>
      </c>
      <c r="B374" s="158">
        <v>1815900</v>
      </c>
      <c r="C374" s="159">
        <v>27700</v>
      </c>
      <c r="D374" s="159">
        <v>113900</v>
      </c>
      <c r="E374" s="159">
        <v>126500</v>
      </c>
      <c r="F374" s="159">
        <v>80400</v>
      </c>
      <c r="G374" s="160">
        <v>62500</v>
      </c>
      <c r="H374" s="159">
        <v>216900</v>
      </c>
      <c r="I374" s="160">
        <v>17200</v>
      </c>
      <c r="J374" s="159">
        <v>86900</v>
      </c>
      <c r="K374" s="160">
        <v>269400</v>
      </c>
      <c r="L374" s="159">
        <v>188100</v>
      </c>
      <c r="M374" s="160">
        <v>311800</v>
      </c>
      <c r="N374" s="159">
        <v>314600</v>
      </c>
      <c r="P374" s="139">
        <f t="shared" ref="P374:P385" si="132">C374/$B374</f>
        <v>1.5254143950658076E-2</v>
      </c>
      <c r="Q374" s="146">
        <f t="shared" ref="Q374:Q385" si="133">D374/$B374</f>
        <v>6.2723718266424366E-2</v>
      </c>
      <c r="R374" s="146">
        <f t="shared" ref="R374:R385" si="134">E374/$B374</f>
        <v>6.9662426345063061E-2</v>
      </c>
      <c r="S374" s="146">
        <f t="shared" ref="S374:S385" si="135">F374/$B374</f>
        <v>4.4275565835123078E-2</v>
      </c>
      <c r="T374" s="146">
        <f t="shared" ref="T374:T385" si="136">G374/$B374</f>
        <v>3.4418194834517322E-2</v>
      </c>
      <c r="U374" s="146">
        <f t="shared" ref="U374:U385" si="137">H374/$B374</f>
        <v>0.1194449033537089</v>
      </c>
      <c r="V374" s="146">
        <f t="shared" ref="V374:V385" si="138">I374/$B374</f>
        <v>9.4718872184591657E-3</v>
      </c>
      <c r="W374" s="146">
        <f t="shared" ref="W374:W385" si="139">J374/$B374</f>
        <v>4.7855058097912878E-2</v>
      </c>
      <c r="X374" s="146">
        <f t="shared" ref="X374:X385" si="140">K374/$B374</f>
        <v>0.14835618701470346</v>
      </c>
      <c r="Y374" s="146">
        <f t="shared" ref="Y374:Y385" si="141">L374/$B374</f>
        <v>0.10358499917396333</v>
      </c>
      <c r="Z374" s="146">
        <f t="shared" ref="Z374:Z385" si="142">M374/$B374</f>
        <v>0.17170549039044</v>
      </c>
      <c r="AA374" s="146">
        <f t="shared" ref="AA374:AA385" si="143">N374/$B374</f>
        <v>0.17324742551902639</v>
      </c>
    </row>
    <row r="375" spans="1:27" x14ac:dyDescent="0.3">
      <c r="A375" s="116">
        <v>44247</v>
      </c>
      <c r="B375" s="161">
        <v>1826700</v>
      </c>
      <c r="C375" s="134">
        <v>27200</v>
      </c>
      <c r="D375" s="134">
        <v>115500</v>
      </c>
      <c r="E375" s="134">
        <v>125400</v>
      </c>
      <c r="F375" s="134">
        <v>81100</v>
      </c>
      <c r="G375" s="162">
        <v>62900</v>
      </c>
      <c r="H375" s="134">
        <v>216900</v>
      </c>
      <c r="I375" s="162">
        <v>17500</v>
      </c>
      <c r="J375" s="134">
        <v>88300</v>
      </c>
      <c r="K375" s="162">
        <v>269400</v>
      </c>
      <c r="L375" s="134">
        <v>191500</v>
      </c>
      <c r="M375" s="162">
        <v>315200</v>
      </c>
      <c r="N375" s="134">
        <v>315800</v>
      </c>
      <c r="P375" s="139">
        <f t="shared" si="132"/>
        <v>1.4890239229211146E-2</v>
      </c>
      <c r="Q375" s="146">
        <f t="shared" si="133"/>
        <v>6.3228773197569393E-2</v>
      </c>
      <c r="R375" s="146">
        <f t="shared" si="134"/>
        <v>6.8648382328789614E-2</v>
      </c>
      <c r="S375" s="146">
        <f t="shared" si="135"/>
        <v>4.4397000054743528E-2</v>
      </c>
      <c r="T375" s="146">
        <f t="shared" si="136"/>
        <v>3.4433678217550771E-2</v>
      </c>
      <c r="U375" s="146">
        <f t="shared" si="137"/>
        <v>0.11873870914764328</v>
      </c>
      <c r="V375" s="146">
        <f t="shared" si="138"/>
        <v>9.5801171511468771E-3</v>
      </c>
      <c r="W375" s="146">
        <f t="shared" si="139"/>
        <v>4.8338533968358244E-2</v>
      </c>
      <c r="X375" s="146">
        <f t="shared" si="140"/>
        <v>0.14747906060108393</v>
      </c>
      <c r="Y375" s="146">
        <f t="shared" si="141"/>
        <v>0.10483385339683582</v>
      </c>
      <c r="Z375" s="146">
        <f t="shared" si="142"/>
        <v>0.17255159577379975</v>
      </c>
      <c r="AA375" s="146">
        <f t="shared" si="143"/>
        <v>0.17288005693326763</v>
      </c>
    </row>
    <row r="376" spans="1:27" x14ac:dyDescent="0.3">
      <c r="A376" s="116">
        <v>44275</v>
      </c>
      <c r="B376" s="161">
        <v>1831900</v>
      </c>
      <c r="C376" s="134">
        <v>28200</v>
      </c>
      <c r="D376" s="134">
        <v>116200</v>
      </c>
      <c r="E376" s="134">
        <v>126200</v>
      </c>
      <c r="F376" s="134">
        <v>81000</v>
      </c>
      <c r="G376" s="162">
        <v>63200</v>
      </c>
      <c r="H376" s="134">
        <v>217900</v>
      </c>
      <c r="I376" s="162">
        <v>17200</v>
      </c>
      <c r="J376" s="134">
        <v>87900</v>
      </c>
      <c r="K376" s="162">
        <v>268700</v>
      </c>
      <c r="L376" s="134">
        <v>194500</v>
      </c>
      <c r="M376" s="162">
        <v>315200</v>
      </c>
      <c r="N376" s="134">
        <v>315700</v>
      </c>
      <c r="P376" s="139">
        <f t="shared" si="132"/>
        <v>1.5393853376275997E-2</v>
      </c>
      <c r="Q376" s="146">
        <f t="shared" si="133"/>
        <v>6.3431410011463504E-2</v>
      </c>
      <c r="R376" s="146">
        <f t="shared" si="134"/>
        <v>6.8890223265462083E-2</v>
      </c>
      <c r="S376" s="146">
        <f t="shared" si="135"/>
        <v>4.4216387357388504E-2</v>
      </c>
      <c r="T376" s="146">
        <f t="shared" si="136"/>
        <v>3.4499699765271029E-2</v>
      </c>
      <c r="U376" s="146">
        <f t="shared" si="137"/>
        <v>0.11894754080462908</v>
      </c>
      <c r="V376" s="146">
        <f t="shared" si="138"/>
        <v>9.3891587968775586E-3</v>
      </c>
      <c r="W376" s="146">
        <f t="shared" si="139"/>
        <v>4.7982968502647522E-2</v>
      </c>
      <c r="X376" s="146">
        <f t="shared" si="140"/>
        <v>0.14667831213494187</v>
      </c>
      <c r="Y376" s="146">
        <f t="shared" si="141"/>
        <v>0.1061739177902724</v>
      </c>
      <c r="Z376" s="146">
        <f t="shared" si="142"/>
        <v>0.17206179376603525</v>
      </c>
      <c r="AA376" s="146">
        <f t="shared" si="143"/>
        <v>0.1723347344287352</v>
      </c>
    </row>
    <row r="377" spans="1:27" x14ac:dyDescent="0.3">
      <c r="A377" s="116">
        <v>44306</v>
      </c>
      <c r="B377" s="161">
        <v>1835900</v>
      </c>
      <c r="C377" s="134">
        <v>28800</v>
      </c>
      <c r="D377" s="134">
        <v>116800</v>
      </c>
      <c r="E377" s="134">
        <v>126900</v>
      </c>
      <c r="F377" s="134">
        <v>80300</v>
      </c>
      <c r="G377" s="162">
        <v>63400</v>
      </c>
      <c r="H377" s="134">
        <v>216700</v>
      </c>
      <c r="I377" s="162">
        <v>17500</v>
      </c>
      <c r="J377" s="134">
        <v>88600</v>
      </c>
      <c r="K377" s="162">
        <v>266800</v>
      </c>
      <c r="L377" s="134">
        <v>195400</v>
      </c>
      <c r="M377" s="162">
        <v>318400</v>
      </c>
      <c r="N377" s="134">
        <v>316300</v>
      </c>
      <c r="P377" s="139">
        <f t="shared" si="132"/>
        <v>1.5687128928590883E-2</v>
      </c>
      <c r="Q377" s="146">
        <f t="shared" si="133"/>
        <v>6.3620022877063018E-2</v>
      </c>
      <c r="R377" s="146">
        <f t="shared" si="134"/>
        <v>6.9121411841603572E-2</v>
      </c>
      <c r="S377" s="146">
        <f t="shared" si="135"/>
        <v>4.3738765727980827E-2</v>
      </c>
      <c r="T377" s="146">
        <f t="shared" si="136"/>
        <v>3.4533471321967428E-2</v>
      </c>
      <c r="U377" s="146">
        <f t="shared" si="137"/>
        <v>0.11803475134811264</v>
      </c>
      <c r="V377" s="146">
        <f t="shared" si="138"/>
        <v>9.5321095920257101E-3</v>
      </c>
      <c r="W377" s="146">
        <f t="shared" si="139"/>
        <v>4.8259709134484449E-2</v>
      </c>
      <c r="X377" s="146">
        <f t="shared" si="140"/>
        <v>0.14532381938014052</v>
      </c>
      <c r="Y377" s="146">
        <f t="shared" si="141"/>
        <v>0.10643281224467564</v>
      </c>
      <c r="Z377" s="146">
        <f t="shared" si="142"/>
        <v>0.1734299253771992</v>
      </c>
      <c r="AA377" s="146">
        <f t="shared" si="143"/>
        <v>0.17228607222615611</v>
      </c>
    </row>
    <row r="378" spans="1:27" x14ac:dyDescent="0.3">
      <c r="A378" s="116">
        <v>44336</v>
      </c>
      <c r="B378" s="161">
        <v>1838700</v>
      </c>
      <c r="C378" s="134">
        <v>29000</v>
      </c>
      <c r="D378" s="134">
        <v>116600</v>
      </c>
      <c r="E378" s="134">
        <v>125500</v>
      </c>
      <c r="F378" s="134">
        <v>80200</v>
      </c>
      <c r="G378" s="162">
        <v>64100</v>
      </c>
      <c r="H378" s="134">
        <v>216700</v>
      </c>
      <c r="I378" s="162">
        <v>17900</v>
      </c>
      <c r="J378" s="134">
        <v>89000</v>
      </c>
      <c r="K378" s="162">
        <v>266800</v>
      </c>
      <c r="L378" s="134">
        <v>199100</v>
      </c>
      <c r="M378" s="162">
        <v>318400</v>
      </c>
      <c r="N378" s="134">
        <v>315400</v>
      </c>
      <c r="O378" s="138"/>
      <c r="P378" s="139">
        <f t="shared" si="132"/>
        <v>1.5772012835155273E-2</v>
      </c>
      <c r="Q378" s="146">
        <f t="shared" si="133"/>
        <v>6.3414368847555344E-2</v>
      </c>
      <c r="R378" s="146">
        <f t="shared" si="134"/>
        <v>6.825474520041333E-2</v>
      </c>
      <c r="S378" s="146">
        <f t="shared" si="135"/>
        <v>4.3617773426877685E-2</v>
      </c>
      <c r="T378" s="146">
        <f t="shared" si="136"/>
        <v>3.4861586990808727E-2</v>
      </c>
      <c r="U378" s="146">
        <f t="shared" si="137"/>
        <v>0.11785500625441889</v>
      </c>
      <c r="V378" s="146">
        <f t="shared" si="138"/>
        <v>9.7351389568717025E-3</v>
      </c>
      <c r="W378" s="146">
        <f t="shared" si="139"/>
        <v>4.8403763528579974E-2</v>
      </c>
      <c r="X378" s="146">
        <f t="shared" si="140"/>
        <v>0.1451025180834285</v>
      </c>
      <c r="Y378" s="146">
        <f t="shared" si="141"/>
        <v>0.10828302605101431</v>
      </c>
      <c r="Z378" s="146">
        <f t="shared" si="142"/>
        <v>0.17316582367977376</v>
      </c>
      <c r="AA378" s="146">
        <f t="shared" si="143"/>
        <v>0.17153423614510252</v>
      </c>
    </row>
    <row r="379" spans="1:27" x14ac:dyDescent="0.3">
      <c r="A379" s="116">
        <v>44367</v>
      </c>
      <c r="B379" s="161">
        <v>1846200</v>
      </c>
      <c r="C379" s="134">
        <v>30000</v>
      </c>
      <c r="D379" s="134">
        <v>117000</v>
      </c>
      <c r="E379" s="134">
        <v>126200</v>
      </c>
      <c r="F379" s="134">
        <v>79900</v>
      </c>
      <c r="G379" s="162">
        <v>63600</v>
      </c>
      <c r="H379" s="134">
        <v>219400</v>
      </c>
      <c r="I379" s="162">
        <v>17400</v>
      </c>
      <c r="J379" s="134">
        <v>89600</v>
      </c>
      <c r="K379" s="162">
        <v>270400</v>
      </c>
      <c r="L379" s="134">
        <v>201500</v>
      </c>
      <c r="M379" s="162">
        <v>323400</v>
      </c>
      <c r="N379" s="134">
        <v>307800</v>
      </c>
      <c r="O379" s="138"/>
      <c r="P379" s="139">
        <f t="shared" si="132"/>
        <v>1.6249593760155997E-2</v>
      </c>
      <c r="Q379" s="146">
        <f t="shared" si="133"/>
        <v>6.3373415664608385E-2</v>
      </c>
      <c r="R379" s="146">
        <f t="shared" si="134"/>
        <v>6.8356624417722889E-2</v>
      </c>
      <c r="S379" s="146">
        <f t="shared" si="135"/>
        <v>4.3278084714548803E-2</v>
      </c>
      <c r="T379" s="146">
        <f t="shared" si="136"/>
        <v>3.4449138771530712E-2</v>
      </c>
      <c r="U379" s="146">
        <f t="shared" si="137"/>
        <v>0.11883869569927419</v>
      </c>
      <c r="V379" s="146">
        <f t="shared" si="138"/>
        <v>9.4247643808904775E-3</v>
      </c>
      <c r="W379" s="146">
        <f t="shared" si="139"/>
        <v>4.8532120030332575E-2</v>
      </c>
      <c r="X379" s="146">
        <f>K379/$B379</f>
        <v>0.14646300509153937</v>
      </c>
      <c r="Y379" s="146">
        <f t="shared" si="141"/>
        <v>0.10914310475571444</v>
      </c>
      <c r="Z379" s="146">
        <f t="shared" si="142"/>
        <v>0.17517062073448164</v>
      </c>
      <c r="AA379" s="146">
        <f t="shared" si="143"/>
        <v>0.16672083197920051</v>
      </c>
    </row>
    <row r="380" spans="1:27" x14ac:dyDescent="0.3">
      <c r="A380" s="116">
        <v>44397</v>
      </c>
      <c r="B380" s="161">
        <v>1838100</v>
      </c>
      <c r="C380" s="134">
        <v>30600</v>
      </c>
      <c r="D380" s="134">
        <v>116800</v>
      </c>
      <c r="E380" s="134">
        <v>125600</v>
      </c>
      <c r="F380" s="134">
        <v>79900</v>
      </c>
      <c r="G380" s="162">
        <v>64800</v>
      </c>
      <c r="H380" s="134">
        <v>215800</v>
      </c>
      <c r="I380" s="162">
        <v>17000</v>
      </c>
      <c r="J380" s="134">
        <v>89500</v>
      </c>
      <c r="K380" s="162">
        <v>270600</v>
      </c>
      <c r="L380" s="134">
        <v>205500</v>
      </c>
      <c r="M380" s="162">
        <v>320500</v>
      </c>
      <c r="N380" s="134">
        <v>301500</v>
      </c>
      <c r="O380" s="138"/>
      <c r="P380" s="139">
        <f t="shared" si="132"/>
        <v>1.6647625265219519E-2</v>
      </c>
      <c r="Q380" s="146">
        <f t="shared" si="133"/>
        <v>6.3543876829334642E-2</v>
      </c>
      <c r="R380" s="146">
        <f t="shared" si="134"/>
        <v>6.8331429193188617E-2</v>
      </c>
      <c r="S380" s="146">
        <f t="shared" si="135"/>
        <v>4.346879930362875E-2</v>
      </c>
      <c r="T380" s="146">
        <f t="shared" si="136"/>
        <v>3.5253794679288394E-2</v>
      </c>
      <c r="U380" s="146">
        <f t="shared" si="137"/>
        <v>0.1174038409226919</v>
      </c>
      <c r="V380" s="146">
        <f t="shared" si="138"/>
        <v>9.2486807028997337E-3</v>
      </c>
      <c r="W380" s="146">
        <f t="shared" si="139"/>
        <v>4.8691583700560363E-2</v>
      </c>
      <c r="X380" s="146">
        <f>K380/$B380</f>
        <v>0.14721723518850988</v>
      </c>
      <c r="Y380" s="146">
        <f t="shared" si="141"/>
        <v>0.11180022849681737</v>
      </c>
      <c r="Z380" s="146">
        <f t="shared" si="142"/>
        <v>0.17436483325172733</v>
      </c>
      <c r="AA380" s="146">
        <f t="shared" si="143"/>
        <v>0.16402807246613352</v>
      </c>
    </row>
    <row r="381" spans="1:27" x14ac:dyDescent="0.3">
      <c r="A381" s="116">
        <v>44428</v>
      </c>
      <c r="B381" s="84">
        <v>1840600</v>
      </c>
      <c r="C381" s="77">
        <v>29800</v>
      </c>
      <c r="D381" s="77">
        <v>116200</v>
      </c>
      <c r="E381" s="77">
        <v>126100</v>
      </c>
      <c r="F381" s="77">
        <v>80000</v>
      </c>
      <c r="G381" s="97">
        <v>64900</v>
      </c>
      <c r="H381" s="77">
        <v>214000</v>
      </c>
      <c r="I381" s="97">
        <v>16700</v>
      </c>
      <c r="J381" s="77">
        <v>90500</v>
      </c>
      <c r="K381" s="97">
        <v>270700</v>
      </c>
      <c r="L381" s="77">
        <v>203400</v>
      </c>
      <c r="M381" s="97">
        <v>322400</v>
      </c>
      <c r="N381" s="77">
        <v>305900</v>
      </c>
      <c r="O381" s="69"/>
      <c r="P381" s="78">
        <f t="shared" si="132"/>
        <v>1.6190372704552862E-2</v>
      </c>
      <c r="Q381" s="81">
        <f t="shared" si="133"/>
        <v>6.3131587525806804E-2</v>
      </c>
      <c r="R381" s="81">
        <f t="shared" si="134"/>
        <v>6.8510268390742146E-2</v>
      </c>
      <c r="S381" s="81">
        <f t="shared" si="135"/>
        <v>4.3464087797457349E-2</v>
      </c>
      <c r="T381" s="81">
        <f t="shared" si="136"/>
        <v>3.5260241225687279E-2</v>
      </c>
      <c r="U381" s="81">
        <f t="shared" si="137"/>
        <v>0.11626643485819842</v>
      </c>
      <c r="V381" s="81">
        <f t="shared" si="138"/>
        <v>9.0731283277192213E-3</v>
      </c>
      <c r="W381" s="81">
        <f t="shared" si="139"/>
        <v>4.9168749320873631E-2</v>
      </c>
      <c r="X381" s="81">
        <f t="shared" si="140"/>
        <v>0.14707160708464631</v>
      </c>
      <c r="Y381" s="81">
        <f t="shared" si="141"/>
        <v>0.11050744322503532</v>
      </c>
      <c r="Z381" s="81">
        <f t="shared" si="142"/>
        <v>0.17516027382375313</v>
      </c>
      <c r="AA381" s="81">
        <f t="shared" si="143"/>
        <v>0.16619580571552756</v>
      </c>
    </row>
    <row r="382" spans="1:27" x14ac:dyDescent="0.3">
      <c r="A382" s="116">
        <v>44459</v>
      </c>
      <c r="B382" s="84">
        <v>1815600</v>
      </c>
      <c r="C382" s="77">
        <v>29900</v>
      </c>
      <c r="D382" s="77">
        <v>116400</v>
      </c>
      <c r="E382" s="77">
        <v>123900</v>
      </c>
      <c r="F382" s="77">
        <v>80000</v>
      </c>
      <c r="G382" s="97">
        <v>63900</v>
      </c>
      <c r="H382" s="77">
        <v>211200</v>
      </c>
      <c r="I382" s="97">
        <v>16000</v>
      </c>
      <c r="J382" s="77">
        <v>88500</v>
      </c>
      <c r="K382" s="97">
        <v>264900</v>
      </c>
      <c r="L382" s="77">
        <v>188000</v>
      </c>
      <c r="M382" s="97">
        <v>320900</v>
      </c>
      <c r="N382" s="77">
        <v>312000</v>
      </c>
      <c r="O382" s="69"/>
      <c r="P382" s="78">
        <f t="shared" si="132"/>
        <v>1.6468385106851731E-2</v>
      </c>
      <c r="Q382" s="81">
        <f t="shared" si="133"/>
        <v>6.4111037673496366E-2</v>
      </c>
      <c r="R382" s="81">
        <f t="shared" si="134"/>
        <v>6.8241903502974224E-2</v>
      </c>
      <c r="S382" s="81">
        <f t="shared" si="135"/>
        <v>4.4062568847763828E-2</v>
      </c>
      <c r="T382" s="81">
        <f t="shared" si="136"/>
        <v>3.5194976867151354E-2</v>
      </c>
      <c r="U382" s="81">
        <f t="shared" si="137"/>
        <v>0.1163251817580965</v>
      </c>
      <c r="V382" s="81">
        <f t="shared" si="138"/>
        <v>8.8125137695527645E-3</v>
      </c>
      <c r="W382" s="81">
        <f t="shared" si="139"/>
        <v>4.8744216787838732E-2</v>
      </c>
      <c r="X382" s="81">
        <f t="shared" si="140"/>
        <v>0.14590218109715797</v>
      </c>
      <c r="Y382" s="81">
        <f t="shared" si="141"/>
        <v>0.10354703679224499</v>
      </c>
      <c r="Z382" s="81">
        <f t="shared" si="142"/>
        <v>0.17674597929059263</v>
      </c>
      <c r="AA382" s="81">
        <f t="shared" si="143"/>
        <v>0.17184401850627892</v>
      </c>
    </row>
    <row r="383" spans="1:27" x14ac:dyDescent="0.3">
      <c r="A383" s="116">
        <v>44489</v>
      </c>
      <c r="B383" s="84">
        <v>1868100</v>
      </c>
      <c r="C383" s="77">
        <v>30700</v>
      </c>
      <c r="D383" s="77">
        <v>126200</v>
      </c>
      <c r="E383" s="77">
        <v>127100</v>
      </c>
      <c r="F383" s="77">
        <v>81500</v>
      </c>
      <c r="G383" s="97">
        <v>63700</v>
      </c>
      <c r="H383" s="77">
        <v>216700</v>
      </c>
      <c r="I383" s="97">
        <v>16400</v>
      </c>
      <c r="J383" s="77">
        <v>89200</v>
      </c>
      <c r="K383" s="97">
        <v>270600</v>
      </c>
      <c r="L383" s="77">
        <v>201000</v>
      </c>
      <c r="M383" s="97">
        <v>331600</v>
      </c>
      <c r="N383" s="77">
        <v>313400</v>
      </c>
      <c r="O383" s="69"/>
      <c r="P383" s="78">
        <f t="shared" si="132"/>
        <v>1.6433809753225202E-2</v>
      </c>
      <c r="Q383" s="81">
        <f t="shared" si="133"/>
        <v>6.7555270060489267E-2</v>
      </c>
      <c r="R383" s="81">
        <f t="shared" si="134"/>
        <v>6.8037042984850915E-2</v>
      </c>
      <c r="S383" s="81">
        <f t="shared" si="135"/>
        <v>4.3627214817193942E-2</v>
      </c>
      <c r="T383" s="81">
        <f t="shared" si="136"/>
        <v>3.409881697981907E-2</v>
      </c>
      <c r="U383" s="81">
        <f t="shared" si="137"/>
        <v>0.11600021412129971</v>
      </c>
      <c r="V383" s="81">
        <f t="shared" si="138"/>
        <v>8.7789732883678598E-3</v>
      </c>
      <c r="W383" s="81">
        <f t="shared" si="139"/>
        <v>4.7749049836732511E-2</v>
      </c>
      <c r="X383" s="81">
        <f t="shared" si="140"/>
        <v>0.14485305925806968</v>
      </c>
      <c r="Y383" s="81">
        <f t="shared" si="141"/>
        <v>0.10759595310743536</v>
      </c>
      <c r="Z383" s="81">
        <f t="shared" si="142"/>
        <v>0.17750655746480382</v>
      </c>
      <c r="AA383" s="81">
        <f t="shared" si="143"/>
        <v>0.16776403832771264</v>
      </c>
    </row>
    <row r="384" spans="1:27" x14ac:dyDescent="0.3">
      <c r="A384" s="116">
        <v>44520</v>
      </c>
      <c r="B384" s="84">
        <v>1884500</v>
      </c>
      <c r="C384" s="77">
        <v>30500</v>
      </c>
      <c r="D384" s="77">
        <v>117300</v>
      </c>
      <c r="E384" s="77">
        <v>128400</v>
      </c>
      <c r="F384" s="77">
        <v>84400</v>
      </c>
      <c r="G384" s="97">
        <v>63500</v>
      </c>
      <c r="H384" s="77">
        <v>220400</v>
      </c>
      <c r="I384" s="97">
        <v>17000</v>
      </c>
      <c r="J384" s="77">
        <v>90600</v>
      </c>
      <c r="K384" s="97">
        <v>273100</v>
      </c>
      <c r="L384" s="77">
        <v>210200</v>
      </c>
      <c r="M384" s="97">
        <v>334300</v>
      </c>
      <c r="N384" s="77">
        <v>314800</v>
      </c>
      <c r="O384" s="68"/>
      <c r="P384" s="78">
        <f t="shared" si="132"/>
        <v>1.6184664367206156E-2</v>
      </c>
      <c r="Q384" s="81">
        <f t="shared" si="133"/>
        <v>6.2244627222074821E-2</v>
      </c>
      <c r="R384" s="81">
        <f t="shared" si="134"/>
        <v>6.8134783762271153E-2</v>
      </c>
      <c r="S384" s="81">
        <f t="shared" si="135"/>
        <v>4.4786415494826211E-2</v>
      </c>
      <c r="T384" s="81">
        <f t="shared" si="136"/>
        <v>3.3695940567789864E-2</v>
      </c>
      <c r="U384" s="81">
        <f t="shared" si="137"/>
        <v>0.11695409923056514</v>
      </c>
      <c r="V384" s="81">
        <f t="shared" si="138"/>
        <v>9.0209604669673656E-3</v>
      </c>
      <c r="W384" s="81">
        <f t="shared" si="139"/>
        <v>4.807641284160255E-2</v>
      </c>
      <c r="X384" s="81">
        <f t="shared" si="140"/>
        <v>0.14491907667816398</v>
      </c>
      <c r="Y384" s="81">
        <f t="shared" si="141"/>
        <v>0.11154152295038472</v>
      </c>
      <c r="Z384" s="81">
        <f t="shared" si="142"/>
        <v>0.17739453435924649</v>
      </c>
      <c r="AA384" s="81">
        <f t="shared" si="143"/>
        <v>0.16704696205890157</v>
      </c>
    </row>
    <row r="385" spans="1:27" ht="14.5" thickBot="1" x14ac:dyDescent="0.35">
      <c r="A385" s="118">
        <v>44550</v>
      </c>
      <c r="B385" s="88">
        <v>1910500</v>
      </c>
      <c r="C385" s="91">
        <v>30300</v>
      </c>
      <c r="D385" s="91">
        <v>133100</v>
      </c>
      <c r="E385" s="91">
        <v>131900</v>
      </c>
      <c r="F385" s="91">
        <v>87500</v>
      </c>
      <c r="G385" s="98">
        <v>63600</v>
      </c>
      <c r="H385" s="91">
        <v>223900</v>
      </c>
      <c r="I385" s="98">
        <v>23600</v>
      </c>
      <c r="J385" s="91">
        <v>90800</v>
      </c>
      <c r="K385" s="98">
        <v>268600</v>
      </c>
      <c r="L385" s="91">
        <v>207300</v>
      </c>
      <c r="M385" s="98">
        <v>336900</v>
      </c>
      <c r="N385" s="91">
        <v>313000</v>
      </c>
      <c r="O385" s="68"/>
      <c r="P385" s="78">
        <f t="shared" si="132"/>
        <v>1.5859722585710546E-2</v>
      </c>
      <c r="Q385" s="81">
        <f t="shared" si="133"/>
        <v>6.9667626275844025E-2</v>
      </c>
      <c r="R385" s="81">
        <f t="shared" si="134"/>
        <v>6.9039518450667359E-2</v>
      </c>
      <c r="S385" s="81">
        <f t="shared" si="135"/>
        <v>4.5799528919131118E-2</v>
      </c>
      <c r="T385" s="81">
        <f t="shared" si="136"/>
        <v>3.3289714734362735E-2</v>
      </c>
      <c r="U385" s="81">
        <f t="shared" si="137"/>
        <v>0.11719445171421095</v>
      </c>
      <c r="V385" s="81">
        <f t="shared" si="138"/>
        <v>1.2352787228474221E-2</v>
      </c>
      <c r="W385" s="81">
        <f t="shared" si="139"/>
        <v>4.7526825438366921E-2</v>
      </c>
      <c r="X385" s="81">
        <f t="shared" si="140"/>
        <v>0.14059146820204135</v>
      </c>
      <c r="Y385" s="81">
        <f t="shared" si="141"/>
        <v>0.1085056267992672</v>
      </c>
      <c r="Z385" s="81">
        <f t="shared" si="142"/>
        <v>0.17634127191834598</v>
      </c>
      <c r="AA385" s="81">
        <f t="shared" si="143"/>
        <v>0.1638314577335776</v>
      </c>
    </row>
    <row r="386" spans="1:27" x14ac:dyDescent="0.3">
      <c r="A386" s="122">
        <v>44583</v>
      </c>
      <c r="B386" s="94">
        <v>1883200</v>
      </c>
      <c r="C386" s="95">
        <v>30100</v>
      </c>
      <c r="D386" s="95">
        <v>128400</v>
      </c>
      <c r="E386" s="95">
        <v>130200</v>
      </c>
      <c r="F386" s="95">
        <v>82700</v>
      </c>
      <c r="G386" s="96">
        <v>65200</v>
      </c>
      <c r="H386" s="95">
        <v>219200</v>
      </c>
      <c r="I386" s="96">
        <v>23300</v>
      </c>
      <c r="J386" s="95">
        <v>89400</v>
      </c>
      <c r="K386" s="96">
        <v>267600</v>
      </c>
      <c r="L386" s="95">
        <v>207300</v>
      </c>
      <c r="M386" s="96">
        <v>329800</v>
      </c>
      <c r="N386" s="95">
        <v>310000</v>
      </c>
      <c r="O386" s="68"/>
      <c r="P386" s="78">
        <f t="shared" ref="P386:P397" si="144">C386/$B386</f>
        <v>1.5983432455395071E-2</v>
      </c>
      <c r="Q386" s="81">
        <f t="shared" ref="Q386:Q397" si="145">D386/$B386</f>
        <v>6.8181818181818177E-2</v>
      </c>
      <c r="R386" s="81">
        <f t="shared" ref="R386:R397" si="146">E386/$B386</f>
        <v>6.9137638062871709E-2</v>
      </c>
      <c r="S386" s="81">
        <f t="shared" ref="S386:S397" si="147">F386/$B386</f>
        <v>4.391461342395922E-2</v>
      </c>
      <c r="T386" s="81">
        <f t="shared" ref="T386:T397" si="148">G386/$B386</f>
        <v>3.462192013593883E-2</v>
      </c>
      <c r="U386" s="81">
        <f t="shared" ref="U386:U397" si="149">H386/$B386</f>
        <v>0.11639762107051826</v>
      </c>
      <c r="V386" s="81">
        <f t="shared" ref="V386:V397" si="150">I386/$B386</f>
        <v>1.2372557349192863E-2</v>
      </c>
      <c r="W386" s="81">
        <f t="shared" ref="W386:W397" si="151">J386/$B386</f>
        <v>4.7472387425658451E-2</v>
      </c>
      <c r="X386" s="81">
        <f t="shared" ref="X386:X397" si="152">K386/$B386</f>
        <v>0.14209855564995752</v>
      </c>
      <c r="Y386" s="81">
        <f t="shared" ref="Y386:Y397" si="153">L386/$B386</f>
        <v>0.11007858963466439</v>
      </c>
      <c r="Z386" s="81">
        <f t="shared" ref="Z386:Z397" si="154">M386/$B386</f>
        <v>0.17512744265080712</v>
      </c>
      <c r="AA386" s="81">
        <f t="shared" ref="AA386:AA397" si="155">N386/$B386</f>
        <v>0.16461342395921835</v>
      </c>
    </row>
    <row r="387" spans="1:27" x14ac:dyDescent="0.3">
      <c r="A387" s="116">
        <v>44614</v>
      </c>
      <c r="B387" s="84">
        <v>1902300</v>
      </c>
      <c r="C387" s="77">
        <v>30600</v>
      </c>
      <c r="D387" s="77">
        <v>130800</v>
      </c>
      <c r="E387" s="77">
        <v>133000</v>
      </c>
      <c r="F387" s="77">
        <v>83000</v>
      </c>
      <c r="G387" s="97">
        <v>65000</v>
      </c>
      <c r="H387" s="77">
        <v>219300</v>
      </c>
      <c r="I387" s="97">
        <v>23700</v>
      </c>
      <c r="J387" s="77">
        <v>89500</v>
      </c>
      <c r="K387" s="97">
        <v>268700</v>
      </c>
      <c r="L387" s="77">
        <v>208000</v>
      </c>
      <c r="M387" s="97">
        <v>336300</v>
      </c>
      <c r="N387" s="77">
        <v>314400</v>
      </c>
      <c r="O387" s="68"/>
      <c r="P387" s="78">
        <f t="shared" si="144"/>
        <v>1.6085790884718499E-2</v>
      </c>
      <c r="Q387" s="81">
        <f t="shared" si="145"/>
        <v>6.8758870840561426E-2</v>
      </c>
      <c r="R387" s="81">
        <f t="shared" si="146"/>
        <v>6.9915365610050989E-2</v>
      </c>
      <c r="S387" s="81">
        <f t="shared" si="147"/>
        <v>4.3631393576197233E-2</v>
      </c>
      <c r="T387" s="81">
        <f t="shared" si="148"/>
        <v>3.4169163644009883E-2</v>
      </c>
      <c r="U387" s="81">
        <f t="shared" si="149"/>
        <v>0.11528150134048257</v>
      </c>
      <c r="V387" s="81">
        <f t="shared" si="150"/>
        <v>1.2458602744046681E-2</v>
      </c>
      <c r="W387" s="81">
        <f t="shared" si="151"/>
        <v>4.7048309940598221E-2</v>
      </c>
      <c r="X387" s="81">
        <f t="shared" si="152"/>
        <v>0.14125006570993009</v>
      </c>
      <c r="Y387" s="81">
        <f t="shared" si="153"/>
        <v>0.10934132366083163</v>
      </c>
      <c r="Z387" s="81">
        <f t="shared" si="154"/>
        <v>0.17678599589970037</v>
      </c>
      <c r="AA387" s="81">
        <f t="shared" si="155"/>
        <v>0.16527361614887243</v>
      </c>
    </row>
    <row r="388" spans="1:27" x14ac:dyDescent="0.3">
      <c r="A388" s="116">
        <v>44642</v>
      </c>
      <c r="B388" s="84">
        <v>1904200</v>
      </c>
      <c r="C388" s="77">
        <v>31200</v>
      </c>
      <c r="D388" s="77">
        <v>133900</v>
      </c>
      <c r="E388" s="77">
        <v>133600</v>
      </c>
      <c r="F388" s="77">
        <v>83000</v>
      </c>
      <c r="G388" s="97">
        <v>66500</v>
      </c>
      <c r="H388" s="77">
        <v>218200</v>
      </c>
      <c r="I388" s="97">
        <v>23300</v>
      </c>
      <c r="J388" s="77">
        <v>89500</v>
      </c>
      <c r="K388" s="97">
        <v>270000</v>
      </c>
      <c r="L388" s="77">
        <v>208100</v>
      </c>
      <c r="M388" s="97">
        <v>336000</v>
      </c>
      <c r="N388" s="77">
        <v>310900</v>
      </c>
      <c r="O388" s="68"/>
      <c r="P388" s="78">
        <f t="shared" si="144"/>
        <v>1.6384833525890138E-2</v>
      </c>
      <c r="Q388" s="81">
        <f t="shared" si="145"/>
        <v>7.0318243881945172E-2</v>
      </c>
      <c r="R388" s="81">
        <f t="shared" si="146"/>
        <v>7.016069740573469E-2</v>
      </c>
      <c r="S388" s="81">
        <f t="shared" si="147"/>
        <v>4.3587858418233379E-2</v>
      </c>
      <c r="T388" s="81">
        <f t="shared" si="148"/>
        <v>3.4922802226656863E-2</v>
      </c>
      <c r="U388" s="81">
        <f t="shared" si="149"/>
        <v>0.11458880369709064</v>
      </c>
      <c r="V388" s="81">
        <f t="shared" si="150"/>
        <v>1.2236109652347442E-2</v>
      </c>
      <c r="W388" s="81">
        <f t="shared" si="151"/>
        <v>4.7001365402793822E-2</v>
      </c>
      <c r="X388" s="81">
        <f t="shared" si="152"/>
        <v>0.14179182858943387</v>
      </c>
      <c r="Y388" s="81">
        <f t="shared" si="153"/>
        <v>0.10928473899800441</v>
      </c>
      <c r="Z388" s="81">
        <f t="shared" si="154"/>
        <v>0.17645205335573994</v>
      </c>
      <c r="AA388" s="81">
        <f t="shared" si="155"/>
        <v>0.16327066484612962</v>
      </c>
    </row>
    <row r="389" spans="1:27" x14ac:dyDescent="0.3">
      <c r="A389" s="116">
        <v>44673</v>
      </c>
      <c r="B389" s="84">
        <v>1912800</v>
      </c>
      <c r="C389" s="77">
        <v>32000</v>
      </c>
      <c r="D389" s="77">
        <v>134700</v>
      </c>
      <c r="E389" s="77">
        <v>133400</v>
      </c>
      <c r="F389" s="77">
        <v>82500</v>
      </c>
      <c r="G389" s="97">
        <v>66900</v>
      </c>
      <c r="H389" s="77">
        <v>219200</v>
      </c>
      <c r="I389" s="97">
        <v>23200</v>
      </c>
      <c r="J389" s="77">
        <v>88200</v>
      </c>
      <c r="K389" s="97">
        <v>271200</v>
      </c>
      <c r="L389" s="77">
        <v>212000</v>
      </c>
      <c r="M389" s="97">
        <v>339000</v>
      </c>
      <c r="N389" s="77">
        <v>310500</v>
      </c>
      <c r="O389" s="68"/>
      <c r="P389" s="78">
        <f t="shared" si="144"/>
        <v>1.6729401923881223E-2</v>
      </c>
      <c r="Q389" s="81">
        <f t="shared" si="145"/>
        <v>7.042032622333752E-2</v>
      </c>
      <c r="R389" s="81">
        <f t="shared" si="146"/>
        <v>6.9740694270179843E-2</v>
      </c>
      <c r="S389" s="81">
        <f t="shared" si="147"/>
        <v>4.3130489335006274E-2</v>
      </c>
      <c r="T389" s="81">
        <f t="shared" si="148"/>
        <v>3.4974905897114175E-2</v>
      </c>
      <c r="U389" s="81">
        <f t="shared" si="149"/>
        <v>0.11459640317858637</v>
      </c>
      <c r="V389" s="81">
        <f t="shared" si="150"/>
        <v>1.2128816394813885E-2</v>
      </c>
      <c r="W389" s="81">
        <f t="shared" si="151"/>
        <v>4.6110414052697619E-2</v>
      </c>
      <c r="X389" s="81">
        <f t="shared" si="152"/>
        <v>0.14178168130489335</v>
      </c>
      <c r="Y389" s="81">
        <f t="shared" si="153"/>
        <v>0.11083228774571309</v>
      </c>
      <c r="Z389" s="81">
        <f t="shared" si="154"/>
        <v>0.17722710163111668</v>
      </c>
      <c r="AA389" s="81">
        <f t="shared" si="155"/>
        <v>0.16232747804265998</v>
      </c>
    </row>
    <row r="390" spans="1:27" x14ac:dyDescent="0.3">
      <c r="A390" s="116">
        <v>44703</v>
      </c>
      <c r="B390" s="84">
        <v>1916800</v>
      </c>
      <c r="C390" s="77">
        <v>31400</v>
      </c>
      <c r="D390" s="77">
        <v>134000</v>
      </c>
      <c r="E390" s="77">
        <v>134300</v>
      </c>
      <c r="F390" s="77">
        <v>82300</v>
      </c>
      <c r="G390" s="97">
        <v>66700</v>
      </c>
      <c r="H390" s="77">
        <v>218600</v>
      </c>
      <c r="I390" s="97">
        <v>23300</v>
      </c>
      <c r="J390" s="77">
        <v>88900</v>
      </c>
      <c r="K390" s="97">
        <v>271700</v>
      </c>
      <c r="L390" s="77">
        <v>218100</v>
      </c>
      <c r="M390" s="97">
        <v>336600</v>
      </c>
      <c r="N390" s="77">
        <v>310900</v>
      </c>
      <c r="O390" s="69"/>
      <c r="P390" s="78">
        <f t="shared" si="144"/>
        <v>1.6381469115191987E-2</v>
      </c>
      <c r="Q390" s="81">
        <f t="shared" si="145"/>
        <v>6.9908180300500833E-2</v>
      </c>
      <c r="R390" s="81">
        <f t="shared" si="146"/>
        <v>7.0064691151919864E-2</v>
      </c>
      <c r="S390" s="81">
        <f t="shared" si="147"/>
        <v>4.2936143572621037E-2</v>
      </c>
      <c r="T390" s="81">
        <f t="shared" si="148"/>
        <v>3.4797579298831385E-2</v>
      </c>
      <c r="U390" s="81">
        <f t="shared" si="149"/>
        <v>0.11404424040066778</v>
      </c>
      <c r="V390" s="81">
        <f t="shared" si="150"/>
        <v>1.215567612687813E-2</v>
      </c>
      <c r="W390" s="81">
        <f t="shared" si="151"/>
        <v>4.6379382303839735E-2</v>
      </c>
      <c r="X390" s="81">
        <f t="shared" si="152"/>
        <v>0.1417466611018364</v>
      </c>
      <c r="Y390" s="81">
        <f t="shared" si="153"/>
        <v>0.11378338898163606</v>
      </c>
      <c r="Z390" s="81">
        <f t="shared" si="154"/>
        <v>0.17560517529215358</v>
      </c>
      <c r="AA390" s="81">
        <f t="shared" si="155"/>
        <v>0.16219741235392321</v>
      </c>
    </row>
    <row r="391" spans="1:27" x14ac:dyDescent="0.3">
      <c r="A391" s="116">
        <v>44734</v>
      </c>
      <c r="B391" s="84">
        <v>1904600</v>
      </c>
      <c r="C391" s="77">
        <v>31400</v>
      </c>
      <c r="D391" s="77">
        <v>131700</v>
      </c>
      <c r="E391" s="77">
        <v>135800</v>
      </c>
      <c r="F391" s="77">
        <v>83500</v>
      </c>
      <c r="G391" s="97">
        <v>65500</v>
      </c>
      <c r="H391" s="77">
        <v>219900</v>
      </c>
      <c r="I391" s="97">
        <v>23800</v>
      </c>
      <c r="J391" s="77">
        <v>88300</v>
      </c>
      <c r="K391" s="97">
        <v>270600</v>
      </c>
      <c r="L391" s="77">
        <v>216100</v>
      </c>
      <c r="M391" s="97">
        <f>70500+220200+46300</f>
        <v>337000</v>
      </c>
      <c r="N391" s="77">
        <v>301000</v>
      </c>
      <c r="O391" s="69"/>
      <c r="P391" s="78">
        <f t="shared" si="144"/>
        <v>1.6486401344114249E-2</v>
      </c>
      <c r="Q391" s="81">
        <f t="shared" si="145"/>
        <v>6.9148377612097023E-2</v>
      </c>
      <c r="R391" s="81">
        <f t="shared" si="146"/>
        <v>7.1301060590150164E-2</v>
      </c>
      <c r="S391" s="81">
        <f t="shared" si="147"/>
        <v>4.3841226504252859E-2</v>
      </c>
      <c r="T391" s="81">
        <f t="shared" si="148"/>
        <v>3.4390423185970805E-2</v>
      </c>
      <c r="U391" s="81">
        <f t="shared" si="149"/>
        <v>0.1154573138716791</v>
      </c>
      <c r="V391" s="81">
        <f t="shared" si="150"/>
        <v>1.2496062165284049E-2</v>
      </c>
      <c r="W391" s="81">
        <f t="shared" si="151"/>
        <v>4.6361440722461407E-2</v>
      </c>
      <c r="X391" s="81">
        <f t="shared" si="152"/>
        <v>0.14207707655150686</v>
      </c>
      <c r="Y391" s="81">
        <f t="shared" si="153"/>
        <v>0.11346214428226399</v>
      </c>
      <c r="Z391" s="81">
        <f t="shared" si="154"/>
        <v>0.1769400399033918</v>
      </c>
      <c r="AA391" s="81">
        <f t="shared" si="155"/>
        <v>0.15803843326682768</v>
      </c>
    </row>
    <row r="392" spans="1:27" x14ac:dyDescent="0.3">
      <c r="A392" s="116">
        <v>44764</v>
      </c>
      <c r="B392" s="84">
        <v>1911400</v>
      </c>
      <c r="C392" s="77">
        <v>30500</v>
      </c>
      <c r="D392" s="77">
        <v>130200</v>
      </c>
      <c r="E392" s="77">
        <v>136500</v>
      </c>
      <c r="F392" s="77">
        <v>83100</v>
      </c>
      <c r="G392" s="97">
        <v>66700</v>
      </c>
      <c r="H392" s="77">
        <v>218900</v>
      </c>
      <c r="I392" s="97">
        <v>22900</v>
      </c>
      <c r="J392" s="77">
        <v>88700</v>
      </c>
      <c r="K392" s="97">
        <v>274500</v>
      </c>
      <c r="L392" s="77">
        <v>217300</v>
      </c>
      <c r="M392" s="97">
        <f>70900+47700+226800</f>
        <v>345400</v>
      </c>
      <c r="N392" s="77">
        <v>296700</v>
      </c>
      <c r="O392" s="69"/>
      <c r="P392" s="78">
        <f t="shared" si="144"/>
        <v>1.5956890237522236E-2</v>
      </c>
      <c r="Q392" s="81">
        <f t="shared" si="145"/>
        <v>6.8117610128701475E-2</v>
      </c>
      <c r="R392" s="81">
        <f t="shared" si="146"/>
        <v>7.1413623522025738E-2</v>
      </c>
      <c r="S392" s="81">
        <f t="shared" si="147"/>
        <v>4.347598618813435E-2</v>
      </c>
      <c r="T392" s="81">
        <f t="shared" si="148"/>
        <v>3.4895887830909279E-2</v>
      </c>
      <c r="U392" s="81">
        <f t="shared" si="149"/>
        <v>0.11452338599979073</v>
      </c>
      <c r="V392" s="81">
        <f t="shared" si="150"/>
        <v>1.1980747096369154E-2</v>
      </c>
      <c r="W392" s="81">
        <f t="shared" si="151"/>
        <v>4.6405775871089253E-2</v>
      </c>
      <c r="X392" s="81">
        <f t="shared" si="152"/>
        <v>0.14361201213770011</v>
      </c>
      <c r="Y392" s="81">
        <f t="shared" si="153"/>
        <v>0.11368630323323219</v>
      </c>
      <c r="Z392" s="81">
        <f t="shared" si="154"/>
        <v>0.18070524223082557</v>
      </c>
      <c r="AA392" s="81">
        <f t="shared" si="155"/>
        <v>0.15522653552369992</v>
      </c>
    </row>
    <row r="393" spans="1:27" x14ac:dyDescent="0.3">
      <c r="A393" s="116">
        <v>44795</v>
      </c>
      <c r="B393" s="84">
        <v>1921400</v>
      </c>
      <c r="C393" s="77">
        <v>30900</v>
      </c>
      <c r="D393" s="77">
        <v>128900</v>
      </c>
      <c r="E393" s="77">
        <v>137600</v>
      </c>
      <c r="F393" s="77">
        <v>83100</v>
      </c>
      <c r="G393" s="97">
        <v>64700</v>
      </c>
      <c r="H393" s="77">
        <v>218800</v>
      </c>
      <c r="I393" s="97">
        <v>22800</v>
      </c>
      <c r="J393" s="77">
        <v>89800</v>
      </c>
      <c r="K393" s="97">
        <v>276100</v>
      </c>
      <c r="L393" s="77">
        <v>216400</v>
      </c>
      <c r="M393" s="97">
        <v>349000</v>
      </c>
      <c r="N393" s="77">
        <v>303300</v>
      </c>
      <c r="O393" s="69"/>
      <c r="P393" s="78">
        <f t="shared" si="144"/>
        <v>1.6082023524513375E-2</v>
      </c>
      <c r="Q393" s="81">
        <f t="shared" si="145"/>
        <v>6.7086499427500779E-2</v>
      </c>
      <c r="R393" s="81">
        <f t="shared" si="146"/>
        <v>7.161444779848028E-2</v>
      </c>
      <c r="S393" s="81">
        <f t="shared" si="147"/>
        <v>4.3249713750390342E-2</v>
      </c>
      <c r="T393" s="81">
        <f t="shared" si="148"/>
        <v>3.3673363172686585E-2</v>
      </c>
      <c r="U393" s="81">
        <f t="shared" si="149"/>
        <v>0.11387529926095555</v>
      </c>
      <c r="V393" s="81">
        <f t="shared" si="150"/>
        <v>1.1866347454980743E-2</v>
      </c>
      <c r="W393" s="81">
        <f t="shared" si="151"/>
        <v>4.6736754449880298E-2</v>
      </c>
      <c r="X393" s="81">
        <f t="shared" si="152"/>
        <v>0.14369730404913084</v>
      </c>
      <c r="Y393" s="81">
        <f t="shared" si="153"/>
        <v>0.11262621005516811</v>
      </c>
      <c r="Z393" s="81">
        <f t="shared" si="154"/>
        <v>0.18163838867492454</v>
      </c>
      <c r="AA393" s="81">
        <f t="shared" si="155"/>
        <v>0.15785364838138857</v>
      </c>
    </row>
    <row r="394" spans="1:27" x14ac:dyDescent="0.3">
      <c r="A394" s="116">
        <v>44826</v>
      </c>
      <c r="B394" s="84">
        <v>1931800</v>
      </c>
      <c r="C394" s="77">
        <v>31400</v>
      </c>
      <c r="D394" s="77">
        <v>128800</v>
      </c>
      <c r="E394" s="77">
        <v>138400</v>
      </c>
      <c r="F394" s="77">
        <v>84400</v>
      </c>
      <c r="G394" s="97">
        <v>66000</v>
      </c>
      <c r="H394" s="77">
        <v>215800</v>
      </c>
      <c r="I394" s="97">
        <v>22700</v>
      </c>
      <c r="J394" s="77">
        <v>89400</v>
      </c>
      <c r="K394" s="97">
        <v>278600</v>
      </c>
      <c r="L394" s="77">
        <v>217900</v>
      </c>
      <c r="M394" s="97">
        <v>347500</v>
      </c>
      <c r="N394" s="77">
        <v>310900</v>
      </c>
      <c r="O394" s="69"/>
      <c r="P394" s="78">
        <f t="shared" si="144"/>
        <v>1.6254270628429445E-2</v>
      </c>
      <c r="Q394" s="81">
        <f t="shared" si="145"/>
        <v>6.6673568692411228E-2</v>
      </c>
      <c r="R394" s="81">
        <f t="shared" si="146"/>
        <v>7.1643027228491557E-2</v>
      </c>
      <c r="S394" s="81">
        <f t="shared" si="147"/>
        <v>4.3689822963039651E-2</v>
      </c>
      <c r="T394" s="81">
        <f t="shared" si="148"/>
        <v>3.4165027435552338E-2</v>
      </c>
      <c r="U394" s="81">
        <f t="shared" si="149"/>
        <v>0.1117092866756393</v>
      </c>
      <c r="V394" s="81">
        <f t="shared" si="150"/>
        <v>1.1750698830106637E-2</v>
      </c>
      <c r="W394" s="81">
        <f t="shared" si="151"/>
        <v>4.627808261724816E-2</v>
      </c>
      <c r="X394" s="81">
        <f t="shared" si="152"/>
        <v>0.14421782793249818</v>
      </c>
      <c r="Y394" s="81">
        <f t="shared" si="153"/>
        <v>0.11279635573040687</v>
      </c>
      <c r="Z394" s="81">
        <f t="shared" si="154"/>
        <v>0.17988404596749147</v>
      </c>
      <c r="AA394" s="81">
        <f t="shared" si="155"/>
        <v>0.16093798529868517</v>
      </c>
    </row>
    <row r="395" spans="1:27" x14ac:dyDescent="0.3">
      <c r="A395" s="116">
        <v>44856</v>
      </c>
      <c r="B395" s="84">
        <v>1942800</v>
      </c>
      <c r="C395" s="77">
        <v>31400</v>
      </c>
      <c r="D395" s="77">
        <v>126000</v>
      </c>
      <c r="E395" s="77">
        <v>139700</v>
      </c>
      <c r="F395" s="77">
        <v>84500</v>
      </c>
      <c r="G395" s="97">
        <v>66000</v>
      </c>
      <c r="H395" s="77">
        <v>216000</v>
      </c>
      <c r="I395" s="97">
        <v>23300</v>
      </c>
      <c r="J395" s="77">
        <v>89800</v>
      </c>
      <c r="K395" s="97">
        <v>281000</v>
      </c>
      <c r="L395" s="77">
        <v>221000</v>
      </c>
      <c r="M395" s="97">
        <v>351100</v>
      </c>
      <c r="N395" s="77">
        <v>313000</v>
      </c>
      <c r="O395" s="69"/>
      <c r="P395" s="78">
        <f t="shared" si="144"/>
        <v>1.6162240065884292E-2</v>
      </c>
      <c r="Q395" s="81">
        <f t="shared" si="145"/>
        <v>6.4854848672019766E-2</v>
      </c>
      <c r="R395" s="81">
        <f t="shared" si="146"/>
        <v>7.1906526662548903E-2</v>
      </c>
      <c r="S395" s="81">
        <f t="shared" si="147"/>
        <v>4.3493926291949765E-2</v>
      </c>
      <c r="T395" s="81">
        <f t="shared" si="148"/>
        <v>3.3971587399629403E-2</v>
      </c>
      <c r="U395" s="81">
        <f t="shared" si="149"/>
        <v>0.11117974058060531</v>
      </c>
      <c r="V395" s="81">
        <f t="shared" si="150"/>
        <v>1.1992999794111591E-2</v>
      </c>
      <c r="W395" s="81">
        <f t="shared" si="151"/>
        <v>4.6221947704344242E-2</v>
      </c>
      <c r="X395" s="81">
        <f t="shared" si="152"/>
        <v>0.14463660695902822</v>
      </c>
      <c r="Y395" s="81">
        <f t="shared" si="153"/>
        <v>0.11375334568663784</v>
      </c>
      <c r="Z395" s="81">
        <f t="shared" si="154"/>
        <v>0.18071855054560429</v>
      </c>
      <c r="AA395" s="81">
        <f t="shared" si="155"/>
        <v>0.16110767963763639</v>
      </c>
    </row>
    <row r="396" spans="1:27" x14ac:dyDescent="0.3">
      <c r="A396" s="116">
        <v>44887</v>
      </c>
      <c r="B396" s="84">
        <v>1954800</v>
      </c>
      <c r="C396" s="77">
        <v>31500</v>
      </c>
      <c r="D396" s="77">
        <v>129400</v>
      </c>
      <c r="E396" s="77">
        <v>139200</v>
      </c>
      <c r="F396" s="77">
        <v>86800</v>
      </c>
      <c r="G396" s="97">
        <v>65700</v>
      </c>
      <c r="H396" s="77">
        <v>220000</v>
      </c>
      <c r="I396" s="97">
        <v>23800</v>
      </c>
      <c r="J396" s="77">
        <v>90500</v>
      </c>
      <c r="K396" s="97">
        <v>282400</v>
      </c>
      <c r="L396" s="77">
        <v>221200</v>
      </c>
      <c r="M396" s="97">
        <v>349500</v>
      </c>
      <c r="N396" s="77">
        <v>314800</v>
      </c>
      <c r="O396" s="68"/>
      <c r="P396" s="78">
        <f t="shared" si="144"/>
        <v>1.6114180478821363E-2</v>
      </c>
      <c r="Q396" s="81">
        <f t="shared" si="145"/>
        <v>6.6196030284428081E-2</v>
      </c>
      <c r="R396" s="81">
        <f t="shared" si="146"/>
        <v>7.1209330877839164E-2</v>
      </c>
      <c r="S396" s="81">
        <f t="shared" si="147"/>
        <v>4.4403519541641089E-2</v>
      </c>
      <c r="T396" s="81">
        <f t="shared" si="148"/>
        <v>3.3609576427255983E-2</v>
      </c>
      <c r="U396" s="81">
        <f t="shared" si="149"/>
        <v>0.11254348270922857</v>
      </c>
      <c r="V396" s="81">
        <f t="shared" si="150"/>
        <v>1.2175158583998364E-2</v>
      </c>
      <c r="W396" s="81">
        <f t="shared" si="151"/>
        <v>4.6296296296296294E-2</v>
      </c>
      <c r="X396" s="81">
        <f t="shared" si="152"/>
        <v>0.14446490689584612</v>
      </c>
      <c r="Y396" s="81">
        <f t="shared" si="153"/>
        <v>0.1131573562512789</v>
      </c>
      <c r="Z396" s="81">
        <f t="shared" si="154"/>
        <v>0.17879066912216082</v>
      </c>
      <c r="AA396" s="81">
        <f t="shared" si="155"/>
        <v>0.16103949253120523</v>
      </c>
    </row>
    <row r="397" spans="1:27" ht="14.5" thickBot="1" x14ac:dyDescent="0.35">
      <c r="A397" s="118">
        <v>44917</v>
      </c>
      <c r="B397" s="88">
        <v>1958700</v>
      </c>
      <c r="C397" s="91">
        <v>31300</v>
      </c>
      <c r="D397" s="91">
        <v>133200</v>
      </c>
      <c r="E397" s="91">
        <v>140700</v>
      </c>
      <c r="F397" s="91">
        <v>88800</v>
      </c>
      <c r="G397" s="98">
        <v>65500</v>
      </c>
      <c r="H397" s="91">
        <v>220200</v>
      </c>
      <c r="I397" s="98">
        <v>23300</v>
      </c>
      <c r="J397" s="91">
        <v>90500</v>
      </c>
      <c r="K397" s="98">
        <v>281800</v>
      </c>
      <c r="L397" s="91">
        <v>221900</v>
      </c>
      <c r="M397" s="98">
        <v>347300</v>
      </c>
      <c r="N397" s="91">
        <v>314200</v>
      </c>
      <c r="O397" s="68"/>
      <c r="P397" s="92">
        <f t="shared" si="144"/>
        <v>1.5979986725889621E-2</v>
      </c>
      <c r="Q397" s="93">
        <f t="shared" si="145"/>
        <v>6.8004288558737941E-2</v>
      </c>
      <c r="R397" s="93">
        <f t="shared" si="146"/>
        <v>7.1833358860468682E-2</v>
      </c>
      <c r="S397" s="93">
        <f t="shared" si="147"/>
        <v>4.5336192372491958E-2</v>
      </c>
      <c r="T397" s="93">
        <f t="shared" si="148"/>
        <v>3.3440547301781795E-2</v>
      </c>
      <c r="U397" s="93">
        <f t="shared" si="149"/>
        <v>0.11242150405881451</v>
      </c>
      <c r="V397" s="93">
        <f t="shared" si="150"/>
        <v>1.1895645070710165E-2</v>
      </c>
      <c r="W397" s="93">
        <f t="shared" si="151"/>
        <v>4.6204114974217593E-2</v>
      </c>
      <c r="X397" s="93">
        <f t="shared" si="152"/>
        <v>0.14387093480369634</v>
      </c>
      <c r="Y397" s="93">
        <f t="shared" si="153"/>
        <v>0.11328942666054015</v>
      </c>
      <c r="Z397" s="93">
        <f t="shared" si="154"/>
        <v>0.17731148210547812</v>
      </c>
      <c r="AA397" s="93">
        <f t="shared" si="155"/>
        <v>0.16041251850717311</v>
      </c>
    </row>
    <row r="398" spans="1:27" x14ac:dyDescent="0.3">
      <c r="A398" s="122">
        <v>44948</v>
      </c>
      <c r="B398" s="94">
        <v>1927100</v>
      </c>
      <c r="C398" s="95">
        <v>31400</v>
      </c>
      <c r="D398" s="95">
        <v>128400</v>
      </c>
      <c r="E398" s="95">
        <v>134400</v>
      </c>
      <c r="F398" s="95">
        <v>86400</v>
      </c>
      <c r="G398" s="96">
        <v>67900</v>
      </c>
      <c r="H398" s="95">
        <v>215400</v>
      </c>
      <c r="I398" s="96">
        <v>22900</v>
      </c>
      <c r="J398" s="95">
        <v>93000</v>
      </c>
      <c r="K398" s="96">
        <v>283000</v>
      </c>
      <c r="L398" s="95">
        <v>214600</v>
      </c>
      <c r="M398" s="96">
        <v>334500</v>
      </c>
      <c r="N398" s="95">
        <v>315200</v>
      </c>
      <c r="O398" s="68"/>
      <c r="P398" s="78">
        <f t="shared" ref="P398:P409" si="156">C398/$B398</f>
        <v>1.6293913133724251E-2</v>
      </c>
      <c r="Q398" s="81">
        <f t="shared" ref="Q398:Q409" si="157">D398/$B398</f>
        <v>6.6628612941725909E-2</v>
      </c>
      <c r="R398" s="81">
        <f t="shared" ref="R398:R409" si="158">E398/$B398</f>
        <v>6.9742099527787871E-2</v>
      </c>
      <c r="S398" s="81">
        <f t="shared" ref="S398:S409" si="159">F398/$B398</f>
        <v>4.48342068392922E-2</v>
      </c>
      <c r="T398" s="81">
        <f t="shared" ref="T398:T409" si="160">G398/$B398</f>
        <v>3.5234289865601162E-2</v>
      </c>
      <c r="U398" s="81">
        <f t="shared" ref="U398:U409" si="161">H398/$B398</f>
        <v>0.1117741684396243</v>
      </c>
      <c r="V398" s="81">
        <f t="shared" ref="V398:V409" si="162">I398/$B398</f>
        <v>1.1883140470136475E-2</v>
      </c>
      <c r="W398" s="81">
        <f t="shared" ref="W398:W409" si="163">J398/$B398</f>
        <v>4.8259042083960355E-2</v>
      </c>
      <c r="X398" s="81">
        <f t="shared" ref="X398:X409" si="164">K398/$B398</f>
        <v>0.14685278397592236</v>
      </c>
      <c r="Y398" s="81">
        <f t="shared" ref="Y398:Y409" si="165">L398/$B398</f>
        <v>0.11135903689481605</v>
      </c>
      <c r="Z398" s="81">
        <f t="shared" ref="Z398:Z409" si="166">M398/$B398</f>
        <v>0.17357687717295417</v>
      </c>
      <c r="AA398" s="81">
        <f t="shared" ref="AA398:AA409" si="167">N398/$B398</f>
        <v>0.16356182865445487</v>
      </c>
    </row>
    <row r="399" spans="1:27" x14ac:dyDescent="0.3">
      <c r="A399" s="116">
        <v>44979</v>
      </c>
      <c r="B399" s="84">
        <v>1941400</v>
      </c>
      <c r="C399" s="77">
        <v>31800</v>
      </c>
      <c r="D399" s="77">
        <v>131500</v>
      </c>
      <c r="E399" s="77">
        <v>136000</v>
      </c>
      <c r="F399" s="77">
        <v>85200</v>
      </c>
      <c r="G399" s="97">
        <v>68200</v>
      </c>
      <c r="H399" s="77">
        <v>214600</v>
      </c>
      <c r="I399" s="97">
        <v>23700</v>
      </c>
      <c r="J399" s="77">
        <v>92200</v>
      </c>
      <c r="K399" s="97">
        <v>284300</v>
      </c>
      <c r="L399" s="77">
        <v>218300</v>
      </c>
      <c r="M399" s="97">
        <v>337700</v>
      </c>
      <c r="N399" s="77">
        <v>317900</v>
      </c>
      <c r="O399" s="68"/>
      <c r="P399" s="78">
        <f t="shared" si="156"/>
        <v>1.63799320078294E-2</v>
      </c>
      <c r="Q399" s="81">
        <f t="shared" si="157"/>
        <v>6.7734624497785098E-2</v>
      </c>
      <c r="R399" s="81">
        <f t="shared" si="158"/>
        <v>7.0052539404553416E-2</v>
      </c>
      <c r="S399" s="81">
        <f t="shared" si="159"/>
        <v>4.3885855568146698E-2</v>
      </c>
      <c r="T399" s="81">
        <f t="shared" si="160"/>
        <v>3.5129288142577521E-2</v>
      </c>
      <c r="U399" s="81">
        <f t="shared" si="161"/>
        <v>0.11053878644277326</v>
      </c>
      <c r="V399" s="81">
        <f t="shared" si="162"/>
        <v>1.2207685175646441E-2</v>
      </c>
      <c r="W399" s="81">
        <f t="shared" si="163"/>
        <v>4.7491500978675182E-2</v>
      </c>
      <c r="X399" s="81">
        <f t="shared" si="164"/>
        <v>0.14644071288760688</v>
      </c>
      <c r="Y399" s="81">
        <f t="shared" si="165"/>
        <v>0.11244462758833831</v>
      </c>
      <c r="Z399" s="81">
        <f t="shared" si="166"/>
        <v>0.17394663644792419</v>
      </c>
      <c r="AA399" s="81">
        <f t="shared" si="167"/>
        <v>0.16374781085814361</v>
      </c>
    </row>
    <row r="400" spans="1:27" x14ac:dyDescent="0.3">
      <c r="A400" s="116">
        <v>45007</v>
      </c>
      <c r="B400" s="84">
        <v>1949000</v>
      </c>
      <c r="C400" s="77">
        <v>32600</v>
      </c>
      <c r="D400" s="77">
        <v>133100</v>
      </c>
      <c r="E400" s="77">
        <v>136600</v>
      </c>
      <c r="F400" s="77">
        <v>86000</v>
      </c>
      <c r="G400" s="97">
        <v>67900</v>
      </c>
      <c r="H400" s="77">
        <v>215300</v>
      </c>
      <c r="I400" s="97">
        <v>22800</v>
      </c>
      <c r="J400" s="77">
        <v>92600</v>
      </c>
      <c r="K400" s="97">
        <v>284400</v>
      </c>
      <c r="L400" s="77">
        <v>220000</v>
      </c>
      <c r="M400" s="97">
        <v>341100</v>
      </c>
      <c r="N400" s="77">
        <v>316600</v>
      </c>
      <c r="O400" s="68"/>
      <c r="P400" s="78">
        <f t="shared" si="156"/>
        <v>1.6726526423807082E-2</v>
      </c>
      <c r="Q400" s="81">
        <f t="shared" si="157"/>
        <v>6.829143150333504E-2</v>
      </c>
      <c r="R400" s="81">
        <f t="shared" si="158"/>
        <v>7.0087224217547456E-2</v>
      </c>
      <c r="S400" s="81">
        <f t="shared" si="159"/>
        <v>4.4125192406362236E-2</v>
      </c>
      <c r="T400" s="81">
        <f t="shared" si="160"/>
        <v>3.4838378655720884E-2</v>
      </c>
      <c r="U400" s="81">
        <f t="shared" si="161"/>
        <v>0.11046690610569523</v>
      </c>
      <c r="V400" s="81">
        <f t="shared" si="162"/>
        <v>1.1698306824012314E-2</v>
      </c>
      <c r="W400" s="81">
        <f t="shared" si="163"/>
        <v>4.7511544381734223E-2</v>
      </c>
      <c r="X400" s="81">
        <f t="shared" si="164"/>
        <v>0.14592098512057466</v>
      </c>
      <c r="Y400" s="81">
        <f t="shared" si="165"/>
        <v>0.11287839917906618</v>
      </c>
      <c r="Z400" s="81">
        <f t="shared" si="166"/>
        <v>0.17501282709081581</v>
      </c>
      <c r="AA400" s="81">
        <f t="shared" si="167"/>
        <v>0.16244227809132888</v>
      </c>
    </row>
    <row r="401" spans="1:27" x14ac:dyDescent="0.3">
      <c r="A401" s="116">
        <v>45038</v>
      </c>
      <c r="B401" s="84">
        <v>1961700</v>
      </c>
      <c r="C401" s="77">
        <v>33600</v>
      </c>
      <c r="D401" s="77">
        <v>135700</v>
      </c>
      <c r="E401" s="77">
        <v>137200</v>
      </c>
      <c r="F401" s="77">
        <v>85100</v>
      </c>
      <c r="G401" s="97">
        <v>67700</v>
      </c>
      <c r="H401" s="77">
        <v>215200</v>
      </c>
      <c r="I401" s="97">
        <v>23100</v>
      </c>
      <c r="J401" s="77">
        <v>93000</v>
      </c>
      <c r="K401" s="97">
        <v>286500</v>
      </c>
      <c r="L401" s="77">
        <v>220700</v>
      </c>
      <c r="M401" s="97">
        <v>343900</v>
      </c>
      <c r="N401" s="77">
        <v>320000</v>
      </c>
      <c r="O401" s="68"/>
      <c r="P401" s="78">
        <f t="shared" si="156"/>
        <v>1.7128001223428658E-2</v>
      </c>
      <c r="Q401" s="81">
        <f t="shared" si="157"/>
        <v>6.9174695417240153E-2</v>
      </c>
      <c r="R401" s="81">
        <f t="shared" si="158"/>
        <v>6.9939338329000358E-2</v>
      </c>
      <c r="S401" s="81">
        <f t="shared" si="159"/>
        <v>4.3380741193862468E-2</v>
      </c>
      <c r="T401" s="81">
        <f t="shared" si="160"/>
        <v>3.4510883417444051E-2</v>
      </c>
      <c r="U401" s="81">
        <f t="shared" si="161"/>
        <v>0.10970076974053117</v>
      </c>
      <c r="V401" s="81">
        <f t="shared" si="162"/>
        <v>1.1775500841107202E-2</v>
      </c>
      <c r="W401" s="81">
        <f t="shared" si="163"/>
        <v>4.7407860529132893E-2</v>
      </c>
      <c r="X401" s="81">
        <f t="shared" si="164"/>
        <v>0.14604679614619973</v>
      </c>
      <c r="Y401" s="81">
        <f t="shared" si="165"/>
        <v>0.11250446041698527</v>
      </c>
      <c r="Z401" s="81">
        <f t="shared" si="166"/>
        <v>0.17530713156955702</v>
      </c>
      <c r="AA401" s="81">
        <f t="shared" si="167"/>
        <v>0.16312382117551102</v>
      </c>
    </row>
    <row r="402" spans="1:27" x14ac:dyDescent="0.3">
      <c r="A402" s="116">
        <v>45068</v>
      </c>
      <c r="B402" s="84">
        <v>1965200</v>
      </c>
      <c r="C402" s="77">
        <v>33200</v>
      </c>
      <c r="D402" s="77">
        <v>137500</v>
      </c>
      <c r="E402" s="77">
        <v>137000</v>
      </c>
      <c r="F402" s="77">
        <v>84700</v>
      </c>
      <c r="G402" s="97">
        <v>69400</v>
      </c>
      <c r="H402" s="77">
        <v>216000</v>
      </c>
      <c r="I402" s="97">
        <v>23100</v>
      </c>
      <c r="J402" s="77">
        <v>93700</v>
      </c>
      <c r="K402" s="97">
        <v>286800</v>
      </c>
      <c r="L402" s="77">
        <v>220900</v>
      </c>
      <c r="M402" s="97">
        <v>342900</v>
      </c>
      <c r="N402" s="77">
        <v>320000</v>
      </c>
      <c r="O402" s="69"/>
      <c r="P402" s="78">
        <f t="shared" si="156"/>
        <v>1.6893954813759413E-2</v>
      </c>
      <c r="Q402" s="81">
        <f t="shared" si="157"/>
        <v>6.9967433340118054E-2</v>
      </c>
      <c r="R402" s="81">
        <f t="shared" si="158"/>
        <v>6.9713006309790354E-2</v>
      </c>
      <c r="S402" s="81">
        <f t="shared" si="159"/>
        <v>4.3099938937512725E-2</v>
      </c>
      <c r="T402" s="81">
        <f t="shared" si="160"/>
        <v>3.5314471809485042E-2</v>
      </c>
      <c r="U402" s="81">
        <f t="shared" si="161"/>
        <v>0.10991247710156728</v>
      </c>
      <c r="V402" s="81">
        <f t="shared" si="162"/>
        <v>1.1754528801139833E-2</v>
      </c>
      <c r="W402" s="81">
        <f t="shared" si="163"/>
        <v>4.7679625483411356E-2</v>
      </c>
      <c r="X402" s="81">
        <f t="shared" si="164"/>
        <v>0.14593934459596988</v>
      </c>
      <c r="Y402" s="81">
        <f t="shared" si="165"/>
        <v>0.11240586199877875</v>
      </c>
      <c r="Z402" s="81">
        <f t="shared" si="166"/>
        <v>0.17448605739873804</v>
      </c>
      <c r="AA402" s="81">
        <f t="shared" si="167"/>
        <v>0.16283329940972929</v>
      </c>
    </row>
    <row r="403" spans="1:27" x14ac:dyDescent="0.3">
      <c r="A403" s="116">
        <v>45099</v>
      </c>
      <c r="B403" s="84">
        <v>1956000</v>
      </c>
      <c r="C403" s="77">
        <v>33700</v>
      </c>
      <c r="D403" s="77">
        <v>139700</v>
      </c>
      <c r="E403" s="77">
        <v>138600</v>
      </c>
      <c r="F403" s="77">
        <v>83700</v>
      </c>
      <c r="G403" s="97">
        <v>68200</v>
      </c>
      <c r="H403" s="77">
        <v>216700</v>
      </c>
      <c r="I403" s="97">
        <v>23500</v>
      </c>
      <c r="J403" s="77">
        <v>94100</v>
      </c>
      <c r="K403" s="97">
        <v>287200</v>
      </c>
      <c r="L403" s="77">
        <v>219000</v>
      </c>
      <c r="M403" s="97">
        <v>340600</v>
      </c>
      <c r="N403" s="77">
        <v>311000</v>
      </c>
      <c r="O403" s="69"/>
      <c r="P403" s="78">
        <f t="shared" si="156"/>
        <v>1.7229038854805725E-2</v>
      </c>
      <c r="Q403" s="81">
        <f t="shared" si="157"/>
        <v>7.1421267893660531E-2</v>
      </c>
      <c r="R403" s="81">
        <f t="shared" si="158"/>
        <v>7.0858895705521466E-2</v>
      </c>
      <c r="S403" s="81">
        <f t="shared" si="159"/>
        <v>4.2791411042944788E-2</v>
      </c>
      <c r="T403" s="81">
        <f t="shared" si="160"/>
        <v>3.4867075664621675E-2</v>
      </c>
      <c r="U403" s="81">
        <f t="shared" si="161"/>
        <v>0.11078732106339469</v>
      </c>
      <c r="V403" s="81">
        <f t="shared" si="162"/>
        <v>1.2014314928425357E-2</v>
      </c>
      <c r="W403" s="81">
        <f t="shared" si="163"/>
        <v>4.8108384458077712E-2</v>
      </c>
      <c r="X403" s="81">
        <f t="shared" si="164"/>
        <v>0.14683026584867076</v>
      </c>
      <c r="Y403" s="81">
        <f t="shared" si="165"/>
        <v>0.11196319018404909</v>
      </c>
      <c r="Z403" s="81">
        <f t="shared" si="166"/>
        <v>0.17413087934560328</v>
      </c>
      <c r="AA403" s="81">
        <f t="shared" si="167"/>
        <v>0.15899795501022496</v>
      </c>
    </row>
    <row r="404" spans="1:27" x14ac:dyDescent="0.3">
      <c r="A404" s="116">
        <v>45129</v>
      </c>
      <c r="B404" s="84">
        <v>1945000</v>
      </c>
      <c r="C404" s="77">
        <v>33600</v>
      </c>
      <c r="D404" s="77">
        <v>136700</v>
      </c>
      <c r="E404" s="77">
        <v>138500</v>
      </c>
      <c r="F404" s="77">
        <v>84500</v>
      </c>
      <c r="G404" s="97">
        <v>69100</v>
      </c>
      <c r="H404" s="77">
        <v>214800</v>
      </c>
      <c r="I404" s="97">
        <v>23500</v>
      </c>
      <c r="J404" s="77">
        <v>95100</v>
      </c>
      <c r="K404" s="97">
        <v>286900</v>
      </c>
      <c r="L404" s="77">
        <v>219800</v>
      </c>
      <c r="M404" s="97">
        <v>339300</v>
      </c>
      <c r="N404" s="77">
        <v>303200</v>
      </c>
      <c r="O404" s="69"/>
      <c r="P404" s="78">
        <f t="shared" si="156"/>
        <v>1.7275064267352185E-2</v>
      </c>
      <c r="Q404" s="81">
        <f t="shared" si="157"/>
        <v>7.0282776349614398E-2</v>
      </c>
      <c r="R404" s="81">
        <f t="shared" si="158"/>
        <v>7.1208226221079696E-2</v>
      </c>
      <c r="S404" s="81">
        <f t="shared" si="159"/>
        <v>4.3444730077120824E-2</v>
      </c>
      <c r="T404" s="81">
        <f t="shared" si="160"/>
        <v>3.5526992287917739E-2</v>
      </c>
      <c r="U404" s="81">
        <f t="shared" si="161"/>
        <v>0.11043701799485861</v>
      </c>
      <c r="V404" s="81">
        <f t="shared" si="162"/>
        <v>1.2082262210796915E-2</v>
      </c>
      <c r="W404" s="81">
        <f t="shared" si="163"/>
        <v>4.8894601542416455E-2</v>
      </c>
      <c r="X404" s="81">
        <f t="shared" si="164"/>
        <v>0.14750642673521852</v>
      </c>
      <c r="Y404" s="81">
        <f t="shared" si="165"/>
        <v>0.11300771208226221</v>
      </c>
      <c r="Z404" s="81">
        <f t="shared" si="166"/>
        <v>0.17444730077120824</v>
      </c>
      <c r="AA404" s="81">
        <f t="shared" si="167"/>
        <v>0.15588688946015425</v>
      </c>
    </row>
    <row r="405" spans="1:27" x14ac:dyDescent="0.3">
      <c r="A405" s="116">
        <v>45160</v>
      </c>
      <c r="B405" s="84">
        <v>1955400</v>
      </c>
      <c r="C405" s="77">
        <v>33800</v>
      </c>
      <c r="D405" s="77">
        <v>137300</v>
      </c>
      <c r="E405" s="77">
        <v>138500</v>
      </c>
      <c r="F405" s="77">
        <v>86200</v>
      </c>
      <c r="G405" s="97">
        <v>69900</v>
      </c>
      <c r="H405" s="77">
        <v>213400</v>
      </c>
      <c r="I405" s="97">
        <v>23900</v>
      </c>
      <c r="J405" s="77">
        <v>95000</v>
      </c>
      <c r="K405" s="97">
        <v>286600</v>
      </c>
      <c r="L405" s="77">
        <v>217800</v>
      </c>
      <c r="M405" s="97">
        <v>343100</v>
      </c>
      <c r="N405" s="77">
        <v>309900</v>
      </c>
      <c r="O405" s="69"/>
      <c r="P405" s="78">
        <f t="shared" si="156"/>
        <v>1.7285465889332104E-2</v>
      </c>
      <c r="Q405" s="81">
        <f t="shared" si="157"/>
        <v>7.0215812621458526E-2</v>
      </c>
      <c r="R405" s="81">
        <f t="shared" si="158"/>
        <v>7.0829497800961441E-2</v>
      </c>
      <c r="S405" s="81">
        <f t="shared" si="159"/>
        <v>4.4083052060959395E-2</v>
      </c>
      <c r="T405" s="81">
        <f t="shared" si="160"/>
        <v>3.5747161706044799E-2</v>
      </c>
      <c r="U405" s="81">
        <f t="shared" si="161"/>
        <v>0.10913368108826839</v>
      </c>
      <c r="V405" s="81">
        <f t="shared" si="162"/>
        <v>1.2222563158433057E-2</v>
      </c>
      <c r="W405" s="81">
        <f t="shared" si="163"/>
        <v>4.8583410043980771E-2</v>
      </c>
      <c r="X405" s="81">
        <f t="shared" si="164"/>
        <v>0.1465684770379462</v>
      </c>
      <c r="Y405" s="81">
        <f t="shared" si="165"/>
        <v>0.11138386007977907</v>
      </c>
      <c r="Z405" s="81">
        <f t="shared" si="166"/>
        <v>0.17546282090620846</v>
      </c>
      <c r="AA405" s="81">
        <f t="shared" si="167"/>
        <v>0.1584841976066278</v>
      </c>
    </row>
    <row r="406" spans="1:27" x14ac:dyDescent="0.3">
      <c r="A406" s="116">
        <v>45191</v>
      </c>
      <c r="B406" s="84">
        <v>1974100</v>
      </c>
      <c r="C406" s="77">
        <v>33200</v>
      </c>
      <c r="D406" s="77">
        <v>139900</v>
      </c>
      <c r="E406" s="77">
        <v>138300</v>
      </c>
      <c r="F406" s="77">
        <v>85000</v>
      </c>
      <c r="G406" s="97">
        <v>70800</v>
      </c>
      <c r="H406" s="77">
        <v>215100</v>
      </c>
      <c r="I406" s="97">
        <v>23400</v>
      </c>
      <c r="J406" s="77">
        <v>94500</v>
      </c>
      <c r="K406" s="97">
        <v>287800</v>
      </c>
      <c r="L406" s="77">
        <v>216700</v>
      </c>
      <c r="M406" s="97">
        <v>348900</v>
      </c>
      <c r="N406" s="77">
        <v>320500</v>
      </c>
      <c r="O406" s="69"/>
      <c r="P406" s="78">
        <f t="shared" si="156"/>
        <v>1.6817790385492123E-2</v>
      </c>
      <c r="Q406" s="81">
        <f t="shared" si="157"/>
        <v>7.0867737196697228E-2</v>
      </c>
      <c r="R406" s="81">
        <f t="shared" si="158"/>
        <v>7.0057241274504842E-2</v>
      </c>
      <c r="S406" s="81">
        <f t="shared" si="159"/>
        <v>4.3057595866470795E-2</v>
      </c>
      <c r="T406" s="81">
        <f t="shared" si="160"/>
        <v>3.586444455701332E-2</v>
      </c>
      <c r="U406" s="81">
        <f t="shared" si="161"/>
        <v>0.10896104553973963</v>
      </c>
      <c r="V406" s="81">
        <f t="shared" si="162"/>
        <v>1.1853502862063726E-2</v>
      </c>
      <c r="W406" s="81">
        <f t="shared" si="163"/>
        <v>4.7869915404488123E-2</v>
      </c>
      <c r="X406" s="81">
        <f t="shared" si="164"/>
        <v>0.14578795400435643</v>
      </c>
      <c r="Y406" s="81">
        <f t="shared" si="165"/>
        <v>0.10977154146193202</v>
      </c>
      <c r="Z406" s="81">
        <f t="shared" si="166"/>
        <v>0.17673876703307836</v>
      </c>
      <c r="AA406" s="81">
        <f t="shared" si="167"/>
        <v>0.16235246441416343</v>
      </c>
    </row>
    <row r="407" spans="1:27" x14ac:dyDescent="0.3">
      <c r="A407" s="116">
        <v>45221</v>
      </c>
      <c r="B407" s="84">
        <v>1985700</v>
      </c>
      <c r="C407" s="77">
        <v>33200</v>
      </c>
      <c r="D407" s="77">
        <v>140000</v>
      </c>
      <c r="E407" s="77">
        <v>139200</v>
      </c>
      <c r="F407" s="77">
        <v>85000</v>
      </c>
      <c r="G407" s="97">
        <v>72000</v>
      </c>
      <c r="H407" s="77">
        <v>217300</v>
      </c>
      <c r="I407" s="97">
        <v>23300</v>
      </c>
      <c r="J407" s="77">
        <v>95000</v>
      </c>
      <c r="K407" s="97">
        <v>290500</v>
      </c>
      <c r="L407" s="77">
        <v>218600</v>
      </c>
      <c r="M407" s="97">
        <v>348700</v>
      </c>
      <c r="N407" s="77">
        <v>322900</v>
      </c>
      <c r="O407" s="69"/>
      <c r="P407" s="78">
        <f t="shared" si="156"/>
        <v>1.6719544744926221E-2</v>
      </c>
      <c r="Q407" s="81">
        <f t="shared" si="157"/>
        <v>7.0504104346074431E-2</v>
      </c>
      <c r="R407" s="81">
        <f t="shared" si="158"/>
        <v>7.0101223749811148E-2</v>
      </c>
      <c r="S407" s="81">
        <f t="shared" si="159"/>
        <v>4.280606335297376E-2</v>
      </c>
      <c r="T407" s="81">
        <f t="shared" si="160"/>
        <v>3.6259253663695423E-2</v>
      </c>
      <c r="U407" s="81">
        <f t="shared" si="161"/>
        <v>0.1094324419600141</v>
      </c>
      <c r="V407" s="81">
        <f t="shared" si="162"/>
        <v>1.1733897366168101E-2</v>
      </c>
      <c r="W407" s="81">
        <f t="shared" si="163"/>
        <v>4.7842070806264791E-2</v>
      </c>
      <c r="X407" s="81">
        <f t="shared" si="164"/>
        <v>0.14629601651810445</v>
      </c>
      <c r="Y407" s="81">
        <f t="shared" si="165"/>
        <v>0.11008712292894193</v>
      </c>
      <c r="Z407" s="81">
        <f t="shared" si="166"/>
        <v>0.17560557989625825</v>
      </c>
      <c r="AA407" s="81">
        <f t="shared" si="167"/>
        <v>0.16261268066676737</v>
      </c>
    </row>
    <row r="408" spans="1:27" x14ac:dyDescent="0.3">
      <c r="A408" s="116">
        <v>45252</v>
      </c>
      <c r="B408" s="84">
        <v>1987200</v>
      </c>
      <c r="C408" s="77">
        <v>33100</v>
      </c>
      <c r="D408" s="77">
        <v>138700</v>
      </c>
      <c r="E408" s="77">
        <v>139000</v>
      </c>
      <c r="F408" s="77">
        <v>85900</v>
      </c>
      <c r="G408" s="97">
        <v>70700</v>
      </c>
      <c r="H408" s="77">
        <v>219300</v>
      </c>
      <c r="I408" s="97">
        <v>23900</v>
      </c>
      <c r="J408" s="77">
        <v>95200</v>
      </c>
      <c r="K408" s="97">
        <v>289700</v>
      </c>
      <c r="L408" s="77">
        <v>218700</v>
      </c>
      <c r="M408" s="97">
        <v>347700</v>
      </c>
      <c r="N408" s="77">
        <v>325300</v>
      </c>
      <c r="O408" s="68"/>
      <c r="P408" s="78">
        <f t="shared" si="156"/>
        <v>1.6656602254428342E-2</v>
      </c>
      <c r="Q408" s="81">
        <f t="shared" si="157"/>
        <v>6.9796698872785834E-2</v>
      </c>
      <c r="R408" s="81">
        <f t="shared" si="158"/>
        <v>6.9947665056360714E-2</v>
      </c>
      <c r="S408" s="81">
        <f t="shared" si="159"/>
        <v>4.3226650563607083E-2</v>
      </c>
      <c r="T408" s="81">
        <f t="shared" si="160"/>
        <v>3.557769726247987E-2</v>
      </c>
      <c r="U408" s="81">
        <f t="shared" si="161"/>
        <v>0.11035628019323672</v>
      </c>
      <c r="V408" s="81">
        <f t="shared" si="162"/>
        <v>1.2026972624798711E-2</v>
      </c>
      <c r="W408" s="81">
        <f t="shared" si="163"/>
        <v>4.7906602254428339E-2</v>
      </c>
      <c r="X408" s="81">
        <f t="shared" si="164"/>
        <v>0.14578301127214172</v>
      </c>
      <c r="Y408" s="81">
        <f t="shared" si="165"/>
        <v>0.11005434782608696</v>
      </c>
      <c r="Z408" s="81">
        <f t="shared" si="166"/>
        <v>0.17496980676328502</v>
      </c>
      <c r="AA408" s="81">
        <f t="shared" si="167"/>
        <v>0.16369766505636071</v>
      </c>
    </row>
    <row r="409" spans="1:27" ht="14.5" thickBot="1" x14ac:dyDescent="0.35">
      <c r="A409" s="118">
        <v>45282</v>
      </c>
      <c r="B409" s="88">
        <v>1989400</v>
      </c>
      <c r="C409" s="91">
        <v>33600</v>
      </c>
      <c r="D409" s="91">
        <v>139600</v>
      </c>
      <c r="E409" s="91">
        <v>139100</v>
      </c>
      <c r="F409" s="91">
        <v>88900</v>
      </c>
      <c r="G409" s="98">
        <v>71200</v>
      </c>
      <c r="H409" s="91">
        <v>219300</v>
      </c>
      <c r="I409" s="98">
        <v>23200</v>
      </c>
      <c r="J409" s="91">
        <v>94600</v>
      </c>
      <c r="K409" s="98">
        <v>291000</v>
      </c>
      <c r="L409" s="91">
        <v>220900</v>
      </c>
      <c r="M409" s="98">
        <v>343700</v>
      </c>
      <c r="N409" s="91">
        <v>324300</v>
      </c>
      <c r="O409" s="68"/>
      <c r="P409" s="92">
        <f t="shared" si="156"/>
        <v>1.688951442646024E-2</v>
      </c>
      <c r="Q409" s="93">
        <f t="shared" si="157"/>
        <v>7.0171911128983619E-2</v>
      </c>
      <c r="R409" s="93">
        <f t="shared" si="158"/>
        <v>6.9920579069066055E-2</v>
      </c>
      <c r="S409" s="93">
        <f t="shared" si="159"/>
        <v>4.4686840253342713E-2</v>
      </c>
      <c r="T409" s="93">
        <f t="shared" si="160"/>
        <v>3.5789685332260984E-2</v>
      </c>
      <c r="U409" s="93">
        <f t="shared" si="161"/>
        <v>0.11023424147984316</v>
      </c>
      <c r="V409" s="93">
        <f t="shared" si="162"/>
        <v>1.1661807580174927E-2</v>
      </c>
      <c r="W409" s="93">
        <f t="shared" si="163"/>
        <v>4.7552025736402936E-2</v>
      </c>
      <c r="X409" s="93">
        <f t="shared" si="164"/>
        <v>0.14627525887202172</v>
      </c>
      <c r="Y409" s="93">
        <f t="shared" si="165"/>
        <v>0.11103850407157938</v>
      </c>
      <c r="Z409" s="93">
        <f t="shared" si="166"/>
        <v>0.17276565798733287</v>
      </c>
      <c r="AA409" s="93">
        <f t="shared" si="167"/>
        <v>0.1630139740625314</v>
      </c>
    </row>
    <row r="410" spans="1:27" x14ac:dyDescent="0.3">
      <c r="A410" s="122">
        <v>45313</v>
      </c>
      <c r="B410" s="94">
        <v>1943800</v>
      </c>
      <c r="C410" s="95">
        <v>30500</v>
      </c>
      <c r="D410" s="95">
        <v>132700</v>
      </c>
      <c r="E410" s="95">
        <v>138300</v>
      </c>
      <c r="F410" s="95">
        <v>87300</v>
      </c>
      <c r="G410" s="96">
        <v>67300</v>
      </c>
      <c r="H410" s="95">
        <v>216500</v>
      </c>
      <c r="I410" s="96">
        <v>17600</v>
      </c>
      <c r="J410" s="95">
        <v>97100</v>
      </c>
      <c r="K410" s="96">
        <v>285900</v>
      </c>
      <c r="L410" s="95">
        <v>215900</v>
      </c>
      <c r="M410" s="96">
        <v>336200</v>
      </c>
      <c r="N410" s="95">
        <v>318500</v>
      </c>
      <c r="O410" s="68"/>
      <c r="P410" s="78">
        <f t="shared" ref="P410:P429" si="168">C410/$B410</f>
        <v>1.5690914703158761E-2</v>
      </c>
      <c r="Q410" s="81">
        <f t="shared" ref="Q410:Q429" si="169">D410/$B410</f>
        <v>6.8268340364235E-2</v>
      </c>
      <c r="R410" s="81">
        <f t="shared" ref="R410:R429" si="170">E410/$B410</f>
        <v>7.1149295194978909E-2</v>
      </c>
      <c r="S410" s="81">
        <f t="shared" ref="S410:S429" si="171">F410/$B410</f>
        <v>4.4912027986418357E-2</v>
      </c>
      <c r="T410" s="81">
        <f t="shared" ref="T410:T429" si="172">G410/$B410</f>
        <v>3.4622903590904412E-2</v>
      </c>
      <c r="U410" s="81">
        <f t="shared" ref="U410:U429" si="173">H410/$B410</f>
        <v>0.11137977158143841</v>
      </c>
      <c r="V410" s="81">
        <f t="shared" ref="V410:V429" si="174">I410/$B410</f>
        <v>9.0544294680522681E-3</v>
      </c>
      <c r="W410" s="81">
        <f t="shared" ref="W410:W429" si="175">J410/$B410</f>
        <v>4.9953698940220184E-2</v>
      </c>
      <c r="X410" s="81">
        <f t="shared" ref="X410:X429" si="176">K410/$B410</f>
        <v>0.14708303323387178</v>
      </c>
      <c r="Y410" s="81">
        <f t="shared" ref="Y410:Y429" si="177">L410/$B410</f>
        <v>0.111071097849573</v>
      </c>
      <c r="Z410" s="81">
        <f t="shared" ref="Z410:Z429" si="178">M410/$B410</f>
        <v>0.17296018108858935</v>
      </c>
      <c r="AA410" s="81">
        <f t="shared" ref="AA410:AA429" si="179">N410/$B410</f>
        <v>0.16385430599855952</v>
      </c>
    </row>
    <row r="411" spans="1:27" x14ac:dyDescent="0.3">
      <c r="A411" s="116">
        <v>45344</v>
      </c>
      <c r="B411" s="84">
        <v>1951400</v>
      </c>
      <c r="C411" s="77">
        <v>30200</v>
      </c>
      <c r="D411" s="77">
        <v>133600</v>
      </c>
      <c r="E411" s="77">
        <v>139300</v>
      </c>
      <c r="F411" s="77">
        <v>87500</v>
      </c>
      <c r="G411" s="97">
        <v>68200</v>
      </c>
      <c r="H411" s="77">
        <v>214600</v>
      </c>
      <c r="I411" s="97">
        <v>17600</v>
      </c>
      <c r="J411" s="77">
        <v>96200</v>
      </c>
      <c r="K411" s="97">
        <v>287600</v>
      </c>
      <c r="L411" s="77">
        <v>216400</v>
      </c>
      <c r="M411" s="97">
        <v>340600</v>
      </c>
      <c r="N411" s="77">
        <v>319600</v>
      </c>
      <c r="O411" s="68"/>
      <c r="P411" s="78">
        <f t="shared" si="168"/>
        <v>1.5476068463667111E-2</v>
      </c>
      <c r="Q411" s="81">
        <f t="shared" si="169"/>
        <v>6.8463667110792256E-2</v>
      </c>
      <c r="R411" s="81">
        <f t="shared" si="170"/>
        <v>7.1384646920159889E-2</v>
      </c>
      <c r="S411" s="81">
        <f t="shared" si="171"/>
        <v>4.483960233678385E-2</v>
      </c>
      <c r="T411" s="81">
        <f t="shared" si="172"/>
        <v>3.4949267192784669E-2</v>
      </c>
      <c r="U411" s="81">
        <f t="shared" si="173"/>
        <v>0.10997232755970072</v>
      </c>
      <c r="V411" s="81">
        <f t="shared" si="174"/>
        <v>9.0191657271702363E-3</v>
      </c>
      <c r="W411" s="81">
        <f t="shared" si="175"/>
        <v>4.92979399405555E-2</v>
      </c>
      <c r="X411" s="81">
        <f t="shared" si="176"/>
        <v>0.14738136722353182</v>
      </c>
      <c r="Y411" s="81">
        <f t="shared" si="177"/>
        <v>0.11089474223634314</v>
      </c>
      <c r="Z411" s="81">
        <f t="shared" si="178"/>
        <v>0.17454135492466946</v>
      </c>
      <c r="AA411" s="81">
        <f t="shared" si="179"/>
        <v>0.16377985036384135</v>
      </c>
    </row>
    <row r="412" spans="1:27" x14ac:dyDescent="0.3">
      <c r="A412" s="117">
        <v>45373</v>
      </c>
      <c r="B412" s="84">
        <v>1956900</v>
      </c>
      <c r="C412" s="77">
        <v>30400</v>
      </c>
      <c r="D412" s="77">
        <v>136800</v>
      </c>
      <c r="E412" s="77">
        <v>138300</v>
      </c>
      <c r="F412" s="77">
        <v>87000</v>
      </c>
      <c r="G412" s="97">
        <v>68500</v>
      </c>
      <c r="H412" s="77">
        <v>214700</v>
      </c>
      <c r="I412" s="97">
        <v>17800</v>
      </c>
      <c r="J412" s="77">
        <v>94500</v>
      </c>
      <c r="K412" s="97">
        <v>285700</v>
      </c>
      <c r="L412" s="77">
        <v>218300</v>
      </c>
      <c r="M412" s="97">
        <v>344900</v>
      </c>
      <c r="N412" s="77">
        <v>320000</v>
      </c>
      <c r="O412" s="68"/>
      <c r="P412" s="78">
        <f t="shared" si="168"/>
        <v>1.5534774388062752E-2</v>
      </c>
      <c r="Q412" s="81">
        <f t="shared" si="169"/>
        <v>6.9906484746282388E-2</v>
      </c>
      <c r="R412" s="81">
        <f t="shared" si="170"/>
        <v>7.0673003219377584E-2</v>
      </c>
      <c r="S412" s="81">
        <f t="shared" si="171"/>
        <v>4.4458071439521692E-2</v>
      </c>
      <c r="T412" s="81">
        <f t="shared" si="172"/>
        <v>3.5004343604680875E-2</v>
      </c>
      <c r="U412" s="81">
        <f t="shared" si="173"/>
        <v>0.10971434411569318</v>
      </c>
      <c r="V412" s="81">
        <f t="shared" si="174"/>
        <v>9.0960192140630593E-3</v>
      </c>
      <c r="W412" s="81">
        <f t="shared" si="175"/>
        <v>4.8290663804997698E-2</v>
      </c>
      <c r="X412" s="81">
        <f t="shared" si="176"/>
        <v>0.14599621850886607</v>
      </c>
      <c r="Y412" s="81">
        <f t="shared" si="177"/>
        <v>0.11155398845112167</v>
      </c>
      <c r="Z412" s="81">
        <f t="shared" si="178"/>
        <v>0.17624814758035667</v>
      </c>
      <c r="AA412" s="81">
        <f t="shared" si="179"/>
        <v>0.16352394092697634</v>
      </c>
    </row>
    <row r="413" spans="1:27" x14ac:dyDescent="0.3">
      <c r="A413" s="116">
        <v>45404</v>
      </c>
      <c r="B413" s="84">
        <v>1968900</v>
      </c>
      <c r="C413" s="77">
        <v>30400</v>
      </c>
      <c r="D413" s="77">
        <v>138400</v>
      </c>
      <c r="E413" s="77">
        <v>139100</v>
      </c>
      <c r="F413" s="77">
        <v>87200</v>
      </c>
      <c r="G413" s="97">
        <v>68800</v>
      </c>
      <c r="H413" s="77">
        <v>216100</v>
      </c>
      <c r="I413" s="97">
        <v>18200</v>
      </c>
      <c r="J413" s="77">
        <v>93400</v>
      </c>
      <c r="K413" s="97">
        <v>286300</v>
      </c>
      <c r="L413" s="77">
        <v>221700</v>
      </c>
      <c r="M413" s="97">
        <v>348700</v>
      </c>
      <c r="N413" s="77">
        <v>320600</v>
      </c>
      <c r="O413" s="68"/>
      <c r="P413" s="78">
        <f t="shared" si="168"/>
        <v>1.5440093453197216E-2</v>
      </c>
      <c r="Q413" s="81">
        <f t="shared" si="169"/>
        <v>7.0293057036924164E-2</v>
      </c>
      <c r="R413" s="81">
        <f t="shared" si="170"/>
        <v>7.0648585504596476E-2</v>
      </c>
      <c r="S413" s="81">
        <f t="shared" si="171"/>
        <v>4.4288689115749909E-2</v>
      </c>
      <c r="T413" s="81">
        <f t="shared" si="172"/>
        <v>3.4943369394077911E-2</v>
      </c>
      <c r="U413" s="81">
        <f t="shared" si="173"/>
        <v>0.10975671694854995</v>
      </c>
      <c r="V413" s="81">
        <f t="shared" si="174"/>
        <v>9.2437401594799122E-3</v>
      </c>
      <c r="W413" s="81">
        <f t="shared" si="175"/>
        <v>4.7437655543704604E-2</v>
      </c>
      <c r="X413" s="81">
        <f t="shared" si="176"/>
        <v>0.14541114327797247</v>
      </c>
      <c r="Y413" s="81">
        <f t="shared" si="177"/>
        <v>0.11260094468992839</v>
      </c>
      <c r="Z413" s="81">
        <f t="shared" si="178"/>
        <v>0.17710396668190359</v>
      </c>
      <c r="AA413" s="81">
        <f t="shared" si="179"/>
        <v>0.1628320381939154</v>
      </c>
    </row>
    <row r="414" spans="1:27" x14ac:dyDescent="0.3">
      <c r="A414" s="117">
        <v>45434</v>
      </c>
      <c r="B414" s="84">
        <v>1966700</v>
      </c>
      <c r="C414" s="77">
        <v>30300</v>
      </c>
      <c r="D414" s="77">
        <v>138900</v>
      </c>
      <c r="E414" s="77">
        <v>139200</v>
      </c>
      <c r="F414" s="77">
        <v>87100</v>
      </c>
      <c r="G414" s="97">
        <v>69300</v>
      </c>
      <c r="H414" s="77">
        <v>214400</v>
      </c>
      <c r="I414" s="97">
        <v>18400</v>
      </c>
      <c r="J414" s="77">
        <v>95200</v>
      </c>
      <c r="K414" s="97">
        <v>288000</v>
      </c>
      <c r="L414" s="77">
        <v>220000</v>
      </c>
      <c r="M414" s="97">
        <v>343000</v>
      </c>
      <c r="N414" s="77">
        <v>322900</v>
      </c>
      <c r="O414" s="69"/>
      <c r="P414" s="78">
        <f t="shared" si="168"/>
        <v>1.5406518533584176E-2</v>
      </c>
      <c r="Q414" s="81">
        <f t="shared" si="169"/>
        <v>7.0625921594549251E-2</v>
      </c>
      <c r="R414" s="81">
        <f t="shared" si="170"/>
        <v>7.077846138201048E-2</v>
      </c>
      <c r="S414" s="81">
        <f t="shared" si="171"/>
        <v>4.4287384959576959E-2</v>
      </c>
      <c r="T414" s="81">
        <f t="shared" si="172"/>
        <v>3.5236690903544005E-2</v>
      </c>
      <c r="U414" s="81">
        <f t="shared" si="173"/>
        <v>0.10901510143895866</v>
      </c>
      <c r="V414" s="81">
        <f t="shared" si="174"/>
        <v>9.3557736309554072E-3</v>
      </c>
      <c r="W414" s="81">
        <f t="shared" si="175"/>
        <v>4.8405959221030151E-2</v>
      </c>
      <c r="X414" s="81">
        <f t="shared" si="176"/>
        <v>0.14643819596278029</v>
      </c>
      <c r="Y414" s="81">
        <f t="shared" si="177"/>
        <v>0.11186251080490162</v>
      </c>
      <c r="Z414" s="81">
        <f t="shared" si="178"/>
        <v>0.1744038236640057</v>
      </c>
      <c r="AA414" s="81">
        <f t="shared" si="179"/>
        <v>0.16418365790410333</v>
      </c>
    </row>
    <row r="415" spans="1:27" x14ac:dyDescent="0.3">
      <c r="A415" s="116">
        <v>45465</v>
      </c>
      <c r="B415" s="84">
        <v>1963500</v>
      </c>
      <c r="C415" s="77">
        <v>31100</v>
      </c>
      <c r="D415" s="77">
        <v>139800</v>
      </c>
      <c r="E415" s="77">
        <v>138900</v>
      </c>
      <c r="F415" s="77">
        <v>87700</v>
      </c>
      <c r="G415" s="97">
        <v>69300</v>
      </c>
      <c r="H415" s="77">
        <v>216400</v>
      </c>
      <c r="I415" s="97">
        <v>18400</v>
      </c>
      <c r="J415" s="77">
        <v>94500</v>
      </c>
      <c r="K415" s="97">
        <v>289400</v>
      </c>
      <c r="L415" s="77">
        <v>219700</v>
      </c>
      <c r="M415" s="97">
        <v>345000</v>
      </c>
      <c r="N415" s="77">
        <v>313300</v>
      </c>
      <c r="O415" s="69"/>
      <c r="P415" s="78">
        <f t="shared" si="168"/>
        <v>1.5839062897886426E-2</v>
      </c>
      <c r="Q415" s="81">
        <f t="shared" si="169"/>
        <v>7.1199388846447664E-2</v>
      </c>
      <c r="R415" s="81">
        <f t="shared" si="170"/>
        <v>7.0741023682200158E-2</v>
      </c>
      <c r="S415" s="81">
        <f t="shared" si="171"/>
        <v>4.4665138782785843E-2</v>
      </c>
      <c r="T415" s="81">
        <f t="shared" si="172"/>
        <v>3.5294117647058823E-2</v>
      </c>
      <c r="U415" s="81">
        <f t="shared" si="173"/>
        <v>0.1102113572701808</v>
      </c>
      <c r="V415" s="81">
        <f t="shared" si="174"/>
        <v>9.3710211357270184E-3</v>
      </c>
      <c r="W415" s="81">
        <f t="shared" si="175"/>
        <v>4.8128342245989303E-2</v>
      </c>
      <c r="X415" s="81">
        <f t="shared" si="176"/>
        <v>0.14738986503692386</v>
      </c>
      <c r="Y415" s="81">
        <f t="shared" si="177"/>
        <v>0.11189202953908836</v>
      </c>
      <c r="Z415" s="81">
        <f t="shared" si="178"/>
        <v>0.17570664629488159</v>
      </c>
      <c r="AA415" s="81">
        <f t="shared" si="179"/>
        <v>0.15956200662083014</v>
      </c>
    </row>
    <row r="416" spans="1:27" x14ac:dyDescent="0.3">
      <c r="A416" s="117">
        <v>45495</v>
      </c>
      <c r="B416" s="84">
        <v>1947500</v>
      </c>
      <c r="C416" s="77">
        <v>30300</v>
      </c>
      <c r="D416" s="77">
        <v>137600</v>
      </c>
      <c r="E416" s="77">
        <v>137300</v>
      </c>
      <c r="F416" s="77">
        <v>87900</v>
      </c>
      <c r="G416" s="97">
        <v>68600</v>
      </c>
      <c r="H416" s="77">
        <v>216400</v>
      </c>
      <c r="I416" s="97">
        <v>17600</v>
      </c>
      <c r="J416" s="77">
        <v>96300</v>
      </c>
      <c r="K416" s="97">
        <v>291500</v>
      </c>
      <c r="L416" s="77">
        <v>214600</v>
      </c>
      <c r="M416" s="97">
        <v>342600</v>
      </c>
      <c r="N416" s="77">
        <v>306800</v>
      </c>
      <c r="O416" s="69"/>
      <c r="P416" s="78">
        <f t="shared" si="168"/>
        <v>1.5558408215661105E-2</v>
      </c>
      <c r="Q416" s="81">
        <f t="shared" si="169"/>
        <v>7.0654685494223365E-2</v>
      </c>
      <c r="R416" s="81">
        <f t="shared" si="170"/>
        <v>7.0500641848523754E-2</v>
      </c>
      <c r="S416" s="81">
        <f t="shared" si="171"/>
        <v>4.513478818998716E-2</v>
      </c>
      <c r="T416" s="81">
        <f t="shared" si="172"/>
        <v>3.5224646983311937E-2</v>
      </c>
      <c r="U416" s="81">
        <f t="shared" si="173"/>
        <v>0.11111681643132221</v>
      </c>
      <c r="V416" s="81">
        <f t="shared" si="174"/>
        <v>9.0372272143774066E-3</v>
      </c>
      <c r="W416" s="81">
        <f t="shared" si="175"/>
        <v>4.9448010269576383E-2</v>
      </c>
      <c r="X416" s="81">
        <f t="shared" si="176"/>
        <v>0.14967907573812581</v>
      </c>
      <c r="Y416" s="81">
        <f t="shared" si="177"/>
        <v>0.11019255455712453</v>
      </c>
      <c r="Z416" s="81">
        <f t="shared" si="178"/>
        <v>0.17591784338896022</v>
      </c>
      <c r="AA416" s="81">
        <f t="shared" si="179"/>
        <v>0.15753530166880617</v>
      </c>
    </row>
    <row r="417" spans="1:27" x14ac:dyDescent="0.3">
      <c r="A417" s="116">
        <v>45526</v>
      </c>
      <c r="B417" s="84">
        <v>1954600</v>
      </c>
      <c r="C417" s="77">
        <v>30500</v>
      </c>
      <c r="D417" s="77">
        <v>138600</v>
      </c>
      <c r="E417" s="77">
        <v>136200</v>
      </c>
      <c r="F417" s="77">
        <v>87200</v>
      </c>
      <c r="G417" s="97">
        <v>68400</v>
      </c>
      <c r="H417" s="77">
        <v>214900</v>
      </c>
      <c r="I417" s="97">
        <v>17900</v>
      </c>
      <c r="J417" s="77">
        <v>95600</v>
      </c>
      <c r="K417" s="97">
        <v>292900</v>
      </c>
      <c r="L417" s="77">
        <v>214900</v>
      </c>
      <c r="M417" s="97">
        <v>344400</v>
      </c>
      <c r="N417" s="77">
        <v>313100</v>
      </c>
      <c r="O417" s="69"/>
      <c r="P417" s="78">
        <f t="shared" si="168"/>
        <v>1.5604215696306149E-2</v>
      </c>
      <c r="Q417" s="81">
        <f t="shared" si="169"/>
        <v>7.0909649033050234E-2</v>
      </c>
      <c r="R417" s="81">
        <f t="shared" si="170"/>
        <v>6.9681776322521233E-2</v>
      </c>
      <c r="S417" s="81">
        <f t="shared" si="171"/>
        <v>4.4612708482553977E-2</v>
      </c>
      <c r="T417" s="81">
        <f t="shared" si="172"/>
        <v>3.499437225007674E-2</v>
      </c>
      <c r="U417" s="81">
        <f t="shared" si="173"/>
        <v>0.10994576895528498</v>
      </c>
      <c r="V417" s="81">
        <f t="shared" si="174"/>
        <v>9.1578839660288545E-3</v>
      </c>
      <c r="W417" s="81">
        <f t="shared" si="175"/>
        <v>4.8910262969405503E-2</v>
      </c>
      <c r="X417" s="81">
        <f t="shared" si="176"/>
        <v>0.14985163204747776</v>
      </c>
      <c r="Y417" s="81">
        <f t="shared" si="177"/>
        <v>0.10994576895528498</v>
      </c>
      <c r="Z417" s="81">
        <f t="shared" si="178"/>
        <v>0.17619973396091271</v>
      </c>
      <c r="AA417" s="81">
        <f t="shared" si="179"/>
        <v>0.16018622736109689</v>
      </c>
    </row>
    <row r="418" spans="1:27" x14ac:dyDescent="0.3">
      <c r="A418" s="117">
        <v>45557</v>
      </c>
      <c r="B418" s="84">
        <v>1954700</v>
      </c>
      <c r="C418" s="77">
        <v>30400</v>
      </c>
      <c r="D418" s="77">
        <v>136200</v>
      </c>
      <c r="E418" s="77">
        <v>135600</v>
      </c>
      <c r="F418" s="77">
        <v>87300</v>
      </c>
      <c r="G418" s="97">
        <v>68600</v>
      </c>
      <c r="H418" s="77">
        <v>213300</v>
      </c>
      <c r="I418" s="97">
        <v>17400</v>
      </c>
      <c r="J418" s="77">
        <v>94800</v>
      </c>
      <c r="K418" s="97">
        <v>292600</v>
      </c>
      <c r="L418" s="77">
        <v>210000</v>
      </c>
      <c r="M418" s="97">
        <v>347800</v>
      </c>
      <c r="N418" s="77">
        <v>320700</v>
      </c>
      <c r="O418" s="69"/>
      <c r="P418" s="78">
        <f t="shared" si="168"/>
        <v>1.5552258658617691E-2</v>
      </c>
      <c r="Q418" s="81">
        <f t="shared" si="169"/>
        <v>6.9678211490254258E-2</v>
      </c>
      <c r="R418" s="81">
        <f t="shared" si="170"/>
        <v>6.9371259016728914E-2</v>
      </c>
      <c r="S418" s="81">
        <f t="shared" si="171"/>
        <v>4.4661584897938304E-2</v>
      </c>
      <c r="T418" s="81">
        <f t="shared" si="172"/>
        <v>3.5094899473064919E-2</v>
      </c>
      <c r="U418" s="81">
        <f t="shared" si="173"/>
        <v>0.10912160433826162</v>
      </c>
      <c r="V418" s="81">
        <f t="shared" si="174"/>
        <v>8.9016217322351252E-3</v>
      </c>
      <c r="W418" s="81">
        <f t="shared" si="175"/>
        <v>4.849849081700517E-2</v>
      </c>
      <c r="X418" s="81">
        <f t="shared" si="176"/>
        <v>0.14969048958919529</v>
      </c>
      <c r="Y418" s="81">
        <f t="shared" si="177"/>
        <v>0.1074333657338722</v>
      </c>
      <c r="Z418" s="81">
        <f t="shared" si="178"/>
        <v>0.17793011715352738</v>
      </c>
      <c r="AA418" s="81">
        <f t="shared" si="179"/>
        <v>0.16406609709929912</v>
      </c>
    </row>
    <row r="419" spans="1:27" x14ac:dyDescent="0.3">
      <c r="A419" s="116">
        <v>45587</v>
      </c>
      <c r="B419" s="84">
        <v>1978000</v>
      </c>
      <c r="C419" s="77">
        <v>30700</v>
      </c>
      <c r="D419" s="77">
        <v>141000</v>
      </c>
      <c r="E419" s="77">
        <v>136600</v>
      </c>
      <c r="F419" s="77">
        <v>88400</v>
      </c>
      <c r="G419" s="97">
        <v>67500</v>
      </c>
      <c r="H419" s="77">
        <v>215200</v>
      </c>
      <c r="I419" s="97">
        <v>18200</v>
      </c>
      <c r="J419" s="77">
        <v>95200</v>
      </c>
      <c r="K419" s="97">
        <v>295500</v>
      </c>
      <c r="L419" s="77">
        <v>213000</v>
      </c>
      <c r="M419" s="97">
        <v>349200</v>
      </c>
      <c r="N419" s="77">
        <v>327500</v>
      </c>
      <c r="O419" s="69"/>
      <c r="P419" s="78">
        <f t="shared" si="168"/>
        <v>1.5520728008088978E-2</v>
      </c>
      <c r="Q419" s="81">
        <f t="shared" si="169"/>
        <v>7.1284125379170879E-2</v>
      </c>
      <c r="R419" s="81">
        <f t="shared" si="170"/>
        <v>6.9059656218402432E-2</v>
      </c>
      <c r="S419" s="81">
        <f t="shared" si="171"/>
        <v>4.469160768452983E-2</v>
      </c>
      <c r="T419" s="81">
        <f t="shared" si="172"/>
        <v>3.4125379170879676E-2</v>
      </c>
      <c r="U419" s="81">
        <f t="shared" si="173"/>
        <v>0.10879676440849342</v>
      </c>
      <c r="V419" s="81">
        <f t="shared" si="174"/>
        <v>9.2012133468149654E-3</v>
      </c>
      <c r="W419" s="81">
        <f t="shared" si="175"/>
        <v>4.8129423660262891E-2</v>
      </c>
      <c r="X419" s="81">
        <f t="shared" si="176"/>
        <v>0.14939332659251769</v>
      </c>
      <c r="Y419" s="81">
        <f t="shared" si="177"/>
        <v>0.10768452982810921</v>
      </c>
      <c r="Z419" s="81">
        <f t="shared" si="178"/>
        <v>0.17654196157735086</v>
      </c>
      <c r="AA419" s="81">
        <f t="shared" si="179"/>
        <v>0.16557128412537916</v>
      </c>
    </row>
    <row r="420" spans="1:27" x14ac:dyDescent="0.3">
      <c r="A420" s="117">
        <v>45618</v>
      </c>
      <c r="B420" s="84">
        <v>1989100</v>
      </c>
      <c r="C420" s="77">
        <v>30500</v>
      </c>
      <c r="D420" s="77">
        <v>139100</v>
      </c>
      <c r="E420" s="77">
        <v>137500</v>
      </c>
      <c r="F420" s="77">
        <v>90900</v>
      </c>
      <c r="G420" s="97">
        <v>69600</v>
      </c>
      <c r="H420" s="77">
        <v>218400</v>
      </c>
      <c r="I420" s="97">
        <v>18700</v>
      </c>
      <c r="J420" s="77">
        <v>94700</v>
      </c>
      <c r="K420" s="97">
        <v>294000</v>
      </c>
      <c r="L420" s="77">
        <v>216300</v>
      </c>
      <c r="M420" s="97">
        <v>350400</v>
      </c>
      <c r="N420" s="77">
        <v>329000</v>
      </c>
      <c r="O420" s="68"/>
      <c r="P420" s="78">
        <f t="shared" si="168"/>
        <v>1.5333567945301895E-2</v>
      </c>
      <c r="Q420" s="81">
        <f t="shared" si="169"/>
        <v>6.9931124629229305E-2</v>
      </c>
      <c r="R420" s="81">
        <f t="shared" si="170"/>
        <v>6.9126740737016745E-2</v>
      </c>
      <c r="S420" s="81">
        <f t="shared" si="171"/>
        <v>4.5699059876325977E-2</v>
      </c>
      <c r="T420" s="81">
        <f t="shared" si="172"/>
        <v>3.4990699311246293E-2</v>
      </c>
      <c r="U420" s="81">
        <f t="shared" si="173"/>
        <v>0.10979840128701422</v>
      </c>
      <c r="V420" s="81">
        <f t="shared" si="174"/>
        <v>9.401236740234277E-3</v>
      </c>
      <c r="W420" s="81">
        <f t="shared" si="175"/>
        <v>4.7609471620330801E-2</v>
      </c>
      <c r="X420" s="81">
        <f t="shared" si="176"/>
        <v>0.14780554019405762</v>
      </c>
      <c r="Y420" s="81">
        <f t="shared" si="177"/>
        <v>0.10874264742848525</v>
      </c>
      <c r="Z420" s="81">
        <f t="shared" si="178"/>
        <v>0.17616007239455031</v>
      </c>
      <c r="AA420" s="81">
        <f t="shared" si="179"/>
        <v>0.16540143783620734</v>
      </c>
    </row>
    <row r="421" spans="1:27" ht="14.5" thickBot="1" x14ac:dyDescent="0.35">
      <c r="A421" s="118">
        <v>45648</v>
      </c>
      <c r="B421" s="88">
        <v>1985600</v>
      </c>
      <c r="C421" s="91">
        <v>30200</v>
      </c>
      <c r="D421" s="91">
        <v>135700</v>
      </c>
      <c r="E421" s="91">
        <v>137200</v>
      </c>
      <c r="F421" s="91">
        <v>91800</v>
      </c>
      <c r="G421" s="98">
        <v>69600</v>
      </c>
      <c r="H421" s="91">
        <v>219700</v>
      </c>
      <c r="I421" s="98">
        <v>18300</v>
      </c>
      <c r="J421" s="91">
        <v>94500</v>
      </c>
      <c r="K421" s="98">
        <v>295300</v>
      </c>
      <c r="L421" s="91">
        <v>216100</v>
      </c>
      <c r="M421" s="98">
        <v>347600</v>
      </c>
      <c r="N421" s="91">
        <v>329600</v>
      </c>
      <c r="O421" s="68"/>
      <c r="P421" s="92">
        <f t="shared" si="168"/>
        <v>1.5209508460918614E-2</v>
      </c>
      <c r="Q421" s="93">
        <f t="shared" si="169"/>
        <v>6.8342062852538271E-2</v>
      </c>
      <c r="R421" s="93">
        <f t="shared" si="170"/>
        <v>6.9097502014504431E-2</v>
      </c>
      <c r="S421" s="93">
        <f t="shared" si="171"/>
        <v>4.6232876712328765E-2</v>
      </c>
      <c r="T421" s="93">
        <f t="shared" si="172"/>
        <v>3.5052377115229655E-2</v>
      </c>
      <c r="U421" s="93">
        <f t="shared" si="173"/>
        <v>0.11064665592264303</v>
      </c>
      <c r="V421" s="93">
        <f t="shared" si="174"/>
        <v>9.2163577759871076E-3</v>
      </c>
      <c r="W421" s="93">
        <f t="shared" si="175"/>
        <v>4.7592667203867851E-2</v>
      </c>
      <c r="X421" s="93">
        <f t="shared" si="176"/>
        <v>0.14872078968573732</v>
      </c>
      <c r="Y421" s="93">
        <f t="shared" si="177"/>
        <v>0.10883360193392426</v>
      </c>
      <c r="Z421" s="93">
        <f t="shared" si="178"/>
        <v>0.1750604351329573</v>
      </c>
      <c r="AA421" s="93">
        <f t="shared" si="179"/>
        <v>0.16599516518936341</v>
      </c>
    </row>
    <row r="422" spans="1:27" x14ac:dyDescent="0.3">
      <c r="A422" s="122">
        <v>45679</v>
      </c>
      <c r="B422" s="94">
        <v>1984800</v>
      </c>
      <c r="C422" s="95">
        <v>28500</v>
      </c>
      <c r="D422" s="95">
        <v>135200</v>
      </c>
      <c r="E422" s="95">
        <v>142400</v>
      </c>
      <c r="F422" s="95">
        <v>93100</v>
      </c>
      <c r="G422" s="96">
        <v>68800</v>
      </c>
      <c r="H422" s="95">
        <v>212300</v>
      </c>
      <c r="I422" s="96">
        <v>18700</v>
      </c>
      <c r="J422" s="95">
        <v>94800</v>
      </c>
      <c r="K422" s="96">
        <v>294000</v>
      </c>
      <c r="L422" s="95">
        <v>226100</v>
      </c>
      <c r="M422" s="96">
        <v>346800</v>
      </c>
      <c r="N422" s="95">
        <v>324100</v>
      </c>
      <c r="O422" s="68"/>
      <c r="P422" s="78">
        <f t="shared" si="168"/>
        <v>1.435912938331318E-2</v>
      </c>
      <c r="Q422" s="81">
        <f t="shared" si="169"/>
        <v>6.811769447803305E-2</v>
      </c>
      <c r="R422" s="81">
        <f t="shared" si="170"/>
        <v>7.1745264006449011E-2</v>
      </c>
      <c r="S422" s="81">
        <f t="shared" si="171"/>
        <v>4.6906489318823054E-2</v>
      </c>
      <c r="T422" s="81">
        <f t="shared" si="172"/>
        <v>3.4663442160419188E-2</v>
      </c>
      <c r="U422" s="81">
        <f t="shared" si="173"/>
        <v>0.10696291817815397</v>
      </c>
      <c r="V422" s="81">
        <f t="shared" si="174"/>
        <v>9.4216041918581215E-3</v>
      </c>
      <c r="W422" s="81">
        <f t="shared" si="175"/>
        <v>4.7762998790810154E-2</v>
      </c>
      <c r="X422" s="81">
        <f t="shared" si="176"/>
        <v>0.14812575574365175</v>
      </c>
      <c r="Y422" s="81">
        <f t="shared" si="177"/>
        <v>0.11391575977428456</v>
      </c>
      <c r="Z422" s="81">
        <f t="shared" si="178"/>
        <v>0.17472793228536881</v>
      </c>
      <c r="AA422" s="81">
        <f t="shared" si="179"/>
        <v>0.16329101168883514</v>
      </c>
    </row>
    <row r="423" spans="1:27" x14ac:dyDescent="0.3">
      <c r="A423" s="116">
        <v>45710</v>
      </c>
      <c r="B423" s="84">
        <v>1993200</v>
      </c>
      <c r="C423" s="77">
        <v>28500</v>
      </c>
      <c r="D423" s="77">
        <v>135200</v>
      </c>
      <c r="E423" s="77">
        <v>144100</v>
      </c>
      <c r="F423" s="77">
        <v>92400</v>
      </c>
      <c r="G423" s="97">
        <v>68400</v>
      </c>
      <c r="H423" s="77">
        <v>211600</v>
      </c>
      <c r="I423" s="97">
        <v>19500</v>
      </c>
      <c r="J423" s="77">
        <v>94200</v>
      </c>
      <c r="K423" s="97">
        <v>295900</v>
      </c>
      <c r="L423" s="77">
        <v>224800</v>
      </c>
      <c r="M423" s="97">
        <v>352800</v>
      </c>
      <c r="N423" s="77">
        <v>325800</v>
      </c>
      <c r="O423" s="68"/>
      <c r="P423" s="78">
        <f t="shared" si="168"/>
        <v>1.4298615291992776E-2</v>
      </c>
      <c r="Q423" s="81">
        <f t="shared" si="169"/>
        <v>6.7830624122014849E-2</v>
      </c>
      <c r="R423" s="81">
        <f t="shared" si="170"/>
        <v>7.2295805739514343E-2</v>
      </c>
      <c r="S423" s="81">
        <f t="shared" si="171"/>
        <v>4.6357615894039736E-2</v>
      </c>
      <c r="T423" s="81">
        <f t="shared" si="172"/>
        <v>3.4316676700782658E-2</v>
      </c>
      <c r="U423" s="81">
        <f t="shared" si="173"/>
        <v>0.10616094722054988</v>
      </c>
      <c r="V423" s="81">
        <f t="shared" si="174"/>
        <v>9.783263094521372E-3</v>
      </c>
      <c r="W423" s="81">
        <f t="shared" si="175"/>
        <v>4.7260686333534016E-2</v>
      </c>
      <c r="X423" s="81">
        <f t="shared" si="176"/>
        <v>0.14845474613686535</v>
      </c>
      <c r="Y423" s="81">
        <f t="shared" si="177"/>
        <v>0.11278346377684126</v>
      </c>
      <c r="Z423" s="81">
        <f t="shared" si="178"/>
        <v>0.17700180614087899</v>
      </c>
      <c r="AA423" s="81">
        <f t="shared" si="179"/>
        <v>0.16345574954846478</v>
      </c>
    </row>
    <row r="424" spans="1:27" x14ac:dyDescent="0.3">
      <c r="A424" s="117">
        <v>45738</v>
      </c>
      <c r="B424" s="84">
        <v>2000400</v>
      </c>
      <c r="C424" s="77">
        <v>28500</v>
      </c>
      <c r="D424" s="77">
        <v>138200</v>
      </c>
      <c r="E424" s="77">
        <v>143600</v>
      </c>
      <c r="F424" s="77">
        <v>92200</v>
      </c>
      <c r="G424" s="97">
        <v>68600</v>
      </c>
      <c r="H424" s="77">
        <v>211900</v>
      </c>
      <c r="I424" s="97">
        <v>19300</v>
      </c>
      <c r="J424" s="77">
        <v>93400</v>
      </c>
      <c r="K424" s="97">
        <v>297000</v>
      </c>
      <c r="L424" s="77">
        <v>230200</v>
      </c>
      <c r="M424" s="97">
        <v>353000</v>
      </c>
      <c r="N424" s="77">
        <v>324500</v>
      </c>
      <c r="O424" s="68"/>
      <c r="P424" s="78">
        <f t="shared" si="168"/>
        <v>1.4247150569886022E-2</v>
      </c>
      <c r="Q424" s="81">
        <f t="shared" si="169"/>
        <v>6.9086182763447315E-2</v>
      </c>
      <c r="R424" s="81">
        <f t="shared" si="170"/>
        <v>7.178564287142572E-2</v>
      </c>
      <c r="S424" s="81">
        <f t="shared" si="171"/>
        <v>4.6090781843631273E-2</v>
      </c>
      <c r="T424" s="81">
        <f t="shared" si="172"/>
        <v>3.4293141371725656E-2</v>
      </c>
      <c r="U424" s="81">
        <f t="shared" si="173"/>
        <v>0.10592881423715257</v>
      </c>
      <c r="V424" s="81">
        <f t="shared" si="174"/>
        <v>9.6480703859228162E-3</v>
      </c>
      <c r="W424" s="81">
        <f t="shared" si="175"/>
        <v>4.6690661867626472E-2</v>
      </c>
      <c r="X424" s="81">
        <f t="shared" si="176"/>
        <v>0.14847030593881225</v>
      </c>
      <c r="Y424" s="81">
        <f t="shared" si="177"/>
        <v>0.11507698460307939</v>
      </c>
      <c r="Z424" s="81">
        <f t="shared" si="178"/>
        <v>0.17646470705858827</v>
      </c>
      <c r="AA424" s="81">
        <f t="shared" si="179"/>
        <v>0.16221755648870226</v>
      </c>
    </row>
    <row r="425" spans="1:27" x14ac:dyDescent="0.3">
      <c r="A425" s="116">
        <v>45769</v>
      </c>
      <c r="B425" s="84">
        <v>2004700</v>
      </c>
      <c r="C425" s="77">
        <v>28500</v>
      </c>
      <c r="D425" s="77">
        <v>137700</v>
      </c>
      <c r="E425" s="77">
        <v>143900</v>
      </c>
      <c r="F425" s="77">
        <v>91500</v>
      </c>
      <c r="G425" s="97">
        <v>68700</v>
      </c>
      <c r="H425" s="77">
        <v>211500</v>
      </c>
      <c r="I425" s="97">
        <v>19600</v>
      </c>
      <c r="J425" s="77">
        <v>94700</v>
      </c>
      <c r="K425" s="97">
        <v>297700</v>
      </c>
      <c r="L425" s="77">
        <v>229300</v>
      </c>
      <c r="M425" s="97">
        <v>353900</v>
      </c>
      <c r="N425" s="77">
        <v>327700</v>
      </c>
      <c r="O425" s="68"/>
      <c r="P425" s="78">
        <f t="shared" si="168"/>
        <v>1.4216591011123859E-2</v>
      </c>
      <c r="Q425" s="81">
        <f t="shared" si="169"/>
        <v>6.8688581832693177E-2</v>
      </c>
      <c r="R425" s="81">
        <f t="shared" si="170"/>
        <v>7.1781313912306077E-2</v>
      </c>
      <c r="S425" s="81">
        <f t="shared" si="171"/>
        <v>4.564273956202923E-2</v>
      </c>
      <c r="T425" s="81">
        <f t="shared" si="172"/>
        <v>3.4269466753130147E-2</v>
      </c>
      <c r="U425" s="81">
        <f t="shared" si="173"/>
        <v>0.10550207013518233</v>
      </c>
      <c r="V425" s="81">
        <f t="shared" si="174"/>
        <v>9.7770239936150055E-3</v>
      </c>
      <c r="W425" s="81">
        <f t="shared" si="175"/>
        <v>4.7238988377313315E-2</v>
      </c>
      <c r="X425" s="81">
        <f t="shared" si="176"/>
        <v>0.14850102259689729</v>
      </c>
      <c r="Y425" s="81">
        <f t="shared" si="177"/>
        <v>0.11438120417020003</v>
      </c>
      <c r="Z425" s="81">
        <f t="shared" si="178"/>
        <v>0.17653514241532398</v>
      </c>
      <c r="AA425" s="81">
        <f t="shared" si="179"/>
        <v>0.16346585524018556</v>
      </c>
    </row>
    <row r="426" spans="1:27" x14ac:dyDescent="0.3">
      <c r="A426" s="117">
        <v>45799</v>
      </c>
      <c r="B426" s="84">
        <v>2009200</v>
      </c>
      <c r="C426" s="77">
        <v>28500</v>
      </c>
      <c r="D426" s="77">
        <v>141500</v>
      </c>
      <c r="E426" s="77">
        <v>143800</v>
      </c>
      <c r="F426" s="77">
        <v>90400</v>
      </c>
      <c r="G426" s="97">
        <v>69000</v>
      </c>
      <c r="H426" s="77">
        <v>210900</v>
      </c>
      <c r="I426" s="97">
        <v>20100</v>
      </c>
      <c r="J426" s="77">
        <v>93500</v>
      </c>
      <c r="K426" s="97">
        <v>298400</v>
      </c>
      <c r="L426" s="77">
        <v>229500</v>
      </c>
      <c r="M426" s="97">
        <v>356500</v>
      </c>
      <c r="N426" s="77">
        <v>327100</v>
      </c>
      <c r="O426" s="69"/>
      <c r="P426" s="78">
        <f t="shared" si="168"/>
        <v>1.418475014931316E-2</v>
      </c>
      <c r="Q426" s="81">
        <f t="shared" si="169"/>
        <v>7.0426040215010949E-2</v>
      </c>
      <c r="R426" s="81">
        <f t="shared" si="170"/>
        <v>7.1570774437587095E-2</v>
      </c>
      <c r="S426" s="81">
        <f t="shared" si="171"/>
        <v>4.4993032052558231E-2</v>
      </c>
      <c r="T426" s="81">
        <f t="shared" si="172"/>
        <v>3.434202667728449E-2</v>
      </c>
      <c r="U426" s="81">
        <f t="shared" si="173"/>
        <v>0.10496715110491737</v>
      </c>
      <c r="V426" s="81">
        <f t="shared" si="174"/>
        <v>1.0003981684252438E-2</v>
      </c>
      <c r="W426" s="81">
        <f t="shared" si="175"/>
        <v>4.6535934700378263E-2</v>
      </c>
      <c r="X426" s="81">
        <f t="shared" si="176"/>
        <v>0.14851682261596655</v>
      </c>
      <c r="Y426" s="81">
        <f t="shared" si="177"/>
        <v>0.11422456699183754</v>
      </c>
      <c r="Z426" s="81">
        <f t="shared" si="178"/>
        <v>0.17743380449930321</v>
      </c>
      <c r="AA426" s="81">
        <f t="shared" si="179"/>
        <v>0.16280111487159069</v>
      </c>
    </row>
    <row r="427" spans="1:27" x14ac:dyDescent="0.3">
      <c r="A427" s="116">
        <v>45830</v>
      </c>
      <c r="B427" s="84">
        <v>1997000</v>
      </c>
      <c r="C427" s="77">
        <v>29100</v>
      </c>
      <c r="D427" s="77">
        <v>140000</v>
      </c>
      <c r="E427" s="77">
        <v>143600</v>
      </c>
      <c r="F427" s="77">
        <v>90900</v>
      </c>
      <c r="G427" s="97">
        <v>68500</v>
      </c>
      <c r="H427" s="77">
        <v>211400</v>
      </c>
      <c r="I427" s="97">
        <v>19900</v>
      </c>
      <c r="J427" s="77">
        <v>92700</v>
      </c>
      <c r="K427" s="97">
        <v>298100</v>
      </c>
      <c r="L427" s="77">
        <v>229600</v>
      </c>
      <c r="M427" s="97">
        <v>356100</v>
      </c>
      <c r="N427" s="77">
        <v>317100</v>
      </c>
      <c r="O427" s="69"/>
      <c r="P427" s="78">
        <f t="shared" si="168"/>
        <v>1.457185778668002E-2</v>
      </c>
      <c r="Q427" s="81">
        <f t="shared" si="169"/>
        <v>7.0105157736604903E-2</v>
      </c>
      <c r="R427" s="81">
        <f t="shared" si="170"/>
        <v>7.1907861792689029E-2</v>
      </c>
      <c r="S427" s="81">
        <f t="shared" si="171"/>
        <v>4.5518277416124187E-2</v>
      </c>
      <c r="T427" s="81">
        <f t="shared" si="172"/>
        <v>3.4301452178267404E-2</v>
      </c>
      <c r="U427" s="81">
        <f t="shared" si="173"/>
        <v>0.10585878818227341</v>
      </c>
      <c r="V427" s="81">
        <f t="shared" si="174"/>
        <v>9.9649474211316973E-3</v>
      </c>
      <c r="W427" s="81">
        <f t="shared" si="175"/>
        <v>4.6419629444166249E-2</v>
      </c>
      <c r="X427" s="81">
        <f t="shared" si="176"/>
        <v>0.14927391086629946</v>
      </c>
      <c r="Y427" s="81">
        <f t="shared" si="177"/>
        <v>0.11497245868803205</v>
      </c>
      <c r="Z427" s="81">
        <f t="shared" si="178"/>
        <v>0.17831747621432148</v>
      </c>
      <c r="AA427" s="81">
        <f t="shared" si="179"/>
        <v>0.15878818227341013</v>
      </c>
    </row>
    <row r="428" spans="1:27" x14ac:dyDescent="0.3">
      <c r="A428" s="117">
        <v>45860</v>
      </c>
      <c r="B428" s="84">
        <v>1986600</v>
      </c>
      <c r="C428" s="77">
        <v>29300</v>
      </c>
      <c r="D428" s="77">
        <v>137400</v>
      </c>
      <c r="E428" s="77">
        <v>143000</v>
      </c>
      <c r="F428" s="77">
        <v>90800</v>
      </c>
      <c r="G428" s="97">
        <v>68400</v>
      </c>
      <c r="H428" s="77">
        <v>212200</v>
      </c>
      <c r="I428" s="97">
        <v>19400</v>
      </c>
      <c r="J428" s="77">
        <v>93200</v>
      </c>
      <c r="K428" s="97">
        <v>300500</v>
      </c>
      <c r="L428" s="77">
        <v>229500</v>
      </c>
      <c r="M428" s="97">
        <v>353100</v>
      </c>
      <c r="N428" s="77">
        <v>309800</v>
      </c>
      <c r="O428" s="69"/>
      <c r="P428" s="78">
        <f t="shared" si="168"/>
        <v>1.4748817074398469E-2</v>
      </c>
      <c r="Q428" s="81">
        <f t="shared" si="169"/>
        <v>6.9163394744790094E-2</v>
      </c>
      <c r="R428" s="81">
        <f t="shared" si="170"/>
        <v>7.1982281284606861E-2</v>
      </c>
      <c r="S428" s="81">
        <f t="shared" si="171"/>
        <v>4.5706231752743381E-2</v>
      </c>
      <c r="T428" s="81">
        <f t="shared" si="172"/>
        <v>3.4430685593476291E-2</v>
      </c>
      <c r="U428" s="81">
        <f t="shared" si="173"/>
        <v>0.10681566495519984</v>
      </c>
      <c r="V428" s="81">
        <f t="shared" si="174"/>
        <v>9.7654283700795326E-3</v>
      </c>
      <c r="W428" s="81">
        <f t="shared" si="175"/>
        <v>4.6914325984093425E-2</v>
      </c>
      <c r="X428" s="81">
        <f t="shared" si="176"/>
        <v>0.15126346521695358</v>
      </c>
      <c r="Y428" s="81">
        <f t="shared" si="177"/>
        <v>0.11552401087284808</v>
      </c>
      <c r="Z428" s="81">
        <f t="shared" si="178"/>
        <v>0.17774086378737541</v>
      </c>
      <c r="AA428" s="81">
        <f t="shared" si="179"/>
        <v>0.15594483036343501</v>
      </c>
    </row>
    <row r="429" spans="1:27" x14ac:dyDescent="0.3">
      <c r="A429" s="116">
        <v>45891</v>
      </c>
      <c r="B429" s="84">
        <v>1995300</v>
      </c>
      <c r="C429" s="77">
        <v>28800</v>
      </c>
      <c r="D429" s="77">
        <v>135900</v>
      </c>
      <c r="E429" s="77">
        <v>143700</v>
      </c>
      <c r="F429" s="77">
        <v>90500</v>
      </c>
      <c r="G429" s="97">
        <v>68500</v>
      </c>
      <c r="H429" s="77">
        <v>210500</v>
      </c>
      <c r="I429" s="97">
        <v>18900</v>
      </c>
      <c r="J429" s="77">
        <v>94400</v>
      </c>
      <c r="K429" s="97">
        <v>302500</v>
      </c>
      <c r="L429" s="77">
        <v>231100</v>
      </c>
      <c r="M429" s="97">
        <v>355800</v>
      </c>
      <c r="N429" s="77">
        <v>314700</v>
      </c>
      <c r="O429" s="69"/>
      <c r="P429" s="78">
        <f t="shared" si="168"/>
        <v>1.4433919711321606E-2</v>
      </c>
      <c r="Q429" s="81">
        <f t="shared" si="169"/>
        <v>6.8110058637798829E-2</v>
      </c>
      <c r="R429" s="81">
        <f t="shared" si="170"/>
        <v>7.2019245226281767E-2</v>
      </c>
      <c r="S429" s="81">
        <f t="shared" si="171"/>
        <v>4.5356587981757131E-2</v>
      </c>
      <c r="T429" s="81">
        <f t="shared" si="172"/>
        <v>3.4330677091164233E-2</v>
      </c>
      <c r="U429" s="81">
        <f t="shared" si="173"/>
        <v>0.10549792011226382</v>
      </c>
      <c r="V429" s="81">
        <f t="shared" si="174"/>
        <v>9.4722598105548041E-3</v>
      </c>
      <c r="W429" s="81">
        <f t="shared" si="175"/>
        <v>4.73111812759986E-2</v>
      </c>
      <c r="X429" s="81">
        <f t="shared" si="176"/>
        <v>0.15160627474565228</v>
      </c>
      <c r="Y429" s="81">
        <f t="shared" si="177"/>
        <v>0.1158221821280008</v>
      </c>
      <c r="Z429" s="81">
        <f t="shared" si="178"/>
        <v>0.17831904976695234</v>
      </c>
      <c r="AA429" s="81">
        <f t="shared" si="179"/>
        <v>0.15772064351225379</v>
      </c>
    </row>
    <row r="430" spans="1:27" x14ac:dyDescent="0.3">
      <c r="A430" s="117">
        <v>45922</v>
      </c>
      <c r="B430" s="84"/>
      <c r="C430" s="77"/>
      <c r="D430" s="77"/>
      <c r="E430" s="77"/>
      <c r="F430" s="77"/>
      <c r="G430" s="97"/>
      <c r="H430" s="77"/>
      <c r="I430" s="97"/>
      <c r="J430" s="77"/>
      <c r="K430" s="97"/>
      <c r="L430" s="77"/>
      <c r="M430" s="97"/>
      <c r="N430" s="77"/>
      <c r="O430" s="69"/>
      <c r="P430" s="78"/>
      <c r="Q430" s="81"/>
      <c r="R430" s="81"/>
      <c r="S430" s="81"/>
      <c r="T430" s="81"/>
      <c r="U430" s="81"/>
      <c r="V430" s="81"/>
      <c r="W430" s="81"/>
      <c r="X430" s="81"/>
      <c r="Y430" s="81"/>
      <c r="Z430" s="81"/>
      <c r="AA430" s="81"/>
    </row>
    <row r="431" spans="1:27" x14ac:dyDescent="0.3">
      <c r="A431" s="116">
        <v>45952</v>
      </c>
      <c r="B431" s="84"/>
      <c r="C431" s="77"/>
      <c r="D431" s="77"/>
      <c r="E431" s="77"/>
      <c r="F431" s="77"/>
      <c r="G431" s="97"/>
      <c r="H431" s="77"/>
      <c r="I431" s="97"/>
      <c r="J431" s="77"/>
      <c r="K431" s="97"/>
      <c r="L431" s="77"/>
      <c r="M431" s="97"/>
      <c r="N431" s="77"/>
      <c r="O431" s="69"/>
      <c r="P431" s="78"/>
      <c r="Q431" s="81"/>
      <c r="R431" s="81"/>
      <c r="S431" s="81"/>
      <c r="T431" s="81"/>
      <c r="U431" s="81"/>
      <c r="V431" s="81"/>
      <c r="W431" s="81"/>
      <c r="X431" s="81"/>
      <c r="Y431" s="81"/>
      <c r="Z431" s="81"/>
      <c r="AA431" s="81"/>
    </row>
    <row r="432" spans="1:27" x14ac:dyDescent="0.3">
      <c r="A432" s="117">
        <v>45983</v>
      </c>
      <c r="B432" s="84"/>
      <c r="C432" s="77"/>
      <c r="D432" s="77"/>
      <c r="E432" s="77"/>
      <c r="F432" s="77"/>
      <c r="G432" s="97"/>
      <c r="H432" s="77"/>
      <c r="I432" s="97"/>
      <c r="J432" s="77"/>
      <c r="K432" s="97"/>
      <c r="L432" s="77"/>
      <c r="M432" s="97"/>
      <c r="N432" s="77"/>
      <c r="O432" s="68"/>
      <c r="P432" s="78"/>
      <c r="Q432" s="81"/>
      <c r="R432" s="81"/>
      <c r="S432" s="81"/>
      <c r="T432" s="81"/>
      <c r="U432" s="81"/>
      <c r="V432" s="81"/>
      <c r="W432" s="81"/>
      <c r="X432" s="81"/>
      <c r="Y432" s="81"/>
      <c r="Z432" s="81"/>
      <c r="AA432" s="81"/>
    </row>
    <row r="433" spans="1:27" ht="14.5" thickBot="1" x14ac:dyDescent="0.35">
      <c r="A433" s="118">
        <v>46013</v>
      </c>
      <c r="B433" s="88"/>
      <c r="C433" s="91"/>
      <c r="D433" s="91"/>
      <c r="E433" s="91"/>
      <c r="F433" s="91"/>
      <c r="G433" s="98"/>
      <c r="H433" s="91"/>
      <c r="I433" s="98"/>
      <c r="J433" s="91"/>
      <c r="K433" s="98"/>
      <c r="L433" s="91"/>
      <c r="M433" s="98"/>
      <c r="N433" s="91"/>
      <c r="O433" s="68"/>
      <c r="P433" s="92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</row>
    <row r="434" spans="1:27" ht="14.5" thickBot="1" x14ac:dyDescent="0.35">
      <c r="M434" s="138"/>
    </row>
    <row r="435" spans="1:27" ht="42.5" thickBot="1" x14ac:dyDescent="0.35">
      <c r="A435" s="165" t="s">
        <v>32</v>
      </c>
      <c r="B435" s="166" t="s">
        <v>2</v>
      </c>
      <c r="C435" s="167" t="s">
        <v>1</v>
      </c>
      <c r="D435" s="168" t="s">
        <v>3</v>
      </c>
      <c r="E435" s="168" t="s">
        <v>4</v>
      </c>
      <c r="F435" s="168" t="s">
        <v>5</v>
      </c>
      <c r="G435" s="168" t="s">
        <v>6</v>
      </c>
      <c r="H435" s="168" t="s">
        <v>7</v>
      </c>
      <c r="I435" s="168" t="s">
        <v>8</v>
      </c>
      <c r="J435" s="168" t="s">
        <v>9</v>
      </c>
      <c r="K435" s="168" t="s">
        <v>10</v>
      </c>
      <c r="L435" s="168" t="s">
        <v>11</v>
      </c>
      <c r="M435" s="168" t="s">
        <v>12</v>
      </c>
      <c r="N435" s="166" t="s">
        <v>13</v>
      </c>
      <c r="O435" s="113"/>
      <c r="P435" s="169" t="s">
        <v>1</v>
      </c>
      <c r="Q435" s="170" t="s">
        <v>3</v>
      </c>
      <c r="R435" s="170" t="s">
        <v>4</v>
      </c>
      <c r="S435" s="170" t="s">
        <v>5</v>
      </c>
      <c r="T435" s="170" t="s">
        <v>6</v>
      </c>
      <c r="U435" s="170" t="s">
        <v>7</v>
      </c>
      <c r="V435" s="170" t="s">
        <v>8</v>
      </c>
      <c r="W435" s="170" t="s">
        <v>9</v>
      </c>
      <c r="X435" s="170" t="s">
        <v>10</v>
      </c>
      <c r="Y435" s="170" t="s">
        <v>11</v>
      </c>
      <c r="Z435" s="170" t="s">
        <v>12</v>
      </c>
      <c r="AA435" s="169" t="s">
        <v>13</v>
      </c>
    </row>
    <row r="436" spans="1:27" x14ac:dyDescent="0.3">
      <c r="A436" s="171">
        <v>1990</v>
      </c>
      <c r="B436" s="179">
        <f t="shared" ref="B436:N436" si="180">AVERAGE(B2:B13)</f>
        <v>1587666.6666666667</v>
      </c>
      <c r="C436" s="179">
        <f t="shared" si="180"/>
        <v>56291.666666666664</v>
      </c>
      <c r="D436" s="179">
        <f t="shared" si="180"/>
        <v>95941.666666666672</v>
      </c>
      <c r="E436" s="179">
        <f t="shared" si="180"/>
        <v>176533.33333333334</v>
      </c>
      <c r="F436" s="179">
        <f t="shared" si="180"/>
        <v>84083.333333333328</v>
      </c>
      <c r="G436" s="179">
        <f t="shared" si="180"/>
        <v>70266.666666666672</v>
      </c>
      <c r="H436" s="179">
        <f t="shared" si="180"/>
        <v>200641.66666666666</v>
      </c>
      <c r="I436" s="179">
        <f t="shared" si="180"/>
        <v>26766.666666666668</v>
      </c>
      <c r="J436" s="179">
        <f t="shared" si="180"/>
        <v>86875</v>
      </c>
      <c r="K436" s="179">
        <f t="shared" si="180"/>
        <v>136816.66666666666</v>
      </c>
      <c r="L436" s="179">
        <f t="shared" si="180"/>
        <v>126808.33333333333</v>
      </c>
      <c r="M436" s="179">
        <f t="shared" si="180"/>
        <v>200483.33333333334</v>
      </c>
      <c r="N436" s="179">
        <f t="shared" si="180"/>
        <v>326158.33333333331</v>
      </c>
      <c r="O436" s="68"/>
      <c r="P436" s="180">
        <f t="shared" ref="P436:P440" si="181">C436/$B436</f>
        <v>3.5455595213100981E-2</v>
      </c>
      <c r="Q436" s="180">
        <f t="shared" ref="Q436:Q440" si="182">D436/$B436</f>
        <v>6.0429351249212684E-2</v>
      </c>
      <c r="R436" s="180">
        <f t="shared" ref="R436:R440" si="183">E436/$B436</f>
        <v>0.11119042620197354</v>
      </c>
      <c r="S436" s="180">
        <f t="shared" ref="S436:S440" si="184">F436/$B436</f>
        <v>5.2960319126600874E-2</v>
      </c>
      <c r="T436" s="180">
        <f t="shared" ref="T436:T440" si="185">G436/$B436</f>
        <v>4.4257820701238716E-2</v>
      </c>
      <c r="U436" s="180">
        <f t="shared" ref="U436:U440" si="186">H436/$B436</f>
        <v>0.1263751837077472</v>
      </c>
      <c r="V436" s="180">
        <f t="shared" ref="V436:V440" si="187">I436/$B436</f>
        <v>1.6859122401847573E-2</v>
      </c>
      <c r="W436" s="180">
        <f t="shared" ref="W436:W437" si="188">J436/$B436</f>
        <v>5.4718664707117358E-2</v>
      </c>
      <c r="X436" s="180">
        <f t="shared" ref="X436:X440" si="189">K436/$B436</f>
        <v>8.6174679823640549E-2</v>
      </c>
      <c r="Y436" s="180">
        <f t="shared" ref="Y436:Y440" si="190">L436/$B436</f>
        <v>7.9870879697669525E-2</v>
      </c>
      <c r="Z436" s="180">
        <f t="shared" ref="Z436:Z440" si="191">M436/$B436</f>
        <v>0.12627545664497167</v>
      </c>
      <c r="AA436" s="180">
        <f t="shared" ref="AA436:AA440" si="192">N436/$B436</f>
        <v>0.20543250052487927</v>
      </c>
    </row>
    <row r="437" spans="1:27" x14ac:dyDescent="0.3">
      <c r="A437" s="124">
        <v>1991</v>
      </c>
      <c r="B437" s="9">
        <f t="shared" ref="B437:B471" ca="1" si="193">AVERAGE(OFFSET($B$2,(12*(ROW(B2)-1)),0,12,1))</f>
        <v>1610791.6666666667</v>
      </c>
      <c r="C437" s="9">
        <f t="shared" ref="C437:C471" ca="1" si="194">AVERAGE(OFFSET($C$2,(12*(ROW(C2)-1)),0,12,1))</f>
        <v>55933.333333333336</v>
      </c>
      <c r="D437" s="9">
        <f t="shared" ref="D437:D471" ca="1" si="195">AVERAGE(OFFSET($D$2,(12*(ROW(D2)-1)),0,12,1))</f>
        <v>98950</v>
      </c>
      <c r="E437" s="9">
        <f t="shared" ref="E437:E471" ca="1" si="196">AVERAGE(OFFSET($E$2,(12*(ROW(E2)-1)),0,12,1))</f>
        <v>178341.66666666666</v>
      </c>
      <c r="F437" s="9">
        <f t="shared" ref="F437:F471" ca="1" si="197">AVERAGE(OFFSET($F$2,(12*(ROW(F2)-1)),0,12,1))</f>
        <v>82050</v>
      </c>
      <c r="G437" s="9">
        <f t="shared" ref="G437:G471" ca="1" si="198">AVERAGE(OFFSET($G$2,(12*(ROW(G2)-1)),0,12,1))</f>
        <v>69341.666666666672</v>
      </c>
      <c r="H437" s="9">
        <f t="shared" ref="H437:H471" ca="1" si="199">AVERAGE(OFFSET($H$2,(12*(ROW(H2)-1)),0,12,1))</f>
        <v>199150</v>
      </c>
      <c r="I437" s="9">
        <f t="shared" ref="I437:I471" ca="1" si="200">AVERAGE(OFFSET($I$2,(12*(ROW(I2)-1)),0,12,1))</f>
        <v>26533.333333333332</v>
      </c>
      <c r="J437" s="9">
        <f t="shared" ref="J437:J471" ca="1" si="201">AVERAGE(OFFSET($J$2,(12*(ROW(J2)-1)),0,12,1))</f>
        <v>83558.333333333328</v>
      </c>
      <c r="K437" s="9">
        <f t="shared" ref="K437:K471" ca="1" si="202">AVERAGE(OFFSET($K$2,(12*(ROW(K2)-1)),0,12,1))</f>
        <v>146516.66666666666</v>
      </c>
      <c r="L437" s="9">
        <f t="shared" ref="L437:L471" ca="1" si="203">AVERAGE(OFFSET($L$2,(12*(ROW(L2)-1)),0,12,1))</f>
        <v>125916.66666666667</v>
      </c>
      <c r="M437" s="9">
        <f t="shared" ref="M437:M471" ca="1" si="204">AVERAGE(OFFSET($M$2,(12*(ROW(M2)-1)),0,12,1))</f>
        <v>212191.66666666666</v>
      </c>
      <c r="N437" s="9">
        <f t="shared" ref="N437:N471" ca="1" si="205">AVERAGE(OFFSET($N$2,(12*(ROW(N2)-1)),0,12,1))</f>
        <v>332308.33333333331</v>
      </c>
      <c r="O437" s="68"/>
      <c r="P437" s="78">
        <f t="shared" ca="1" si="181"/>
        <v>3.4724126335394088E-2</v>
      </c>
      <c r="Q437" s="78">
        <f t="shared" ca="1" si="182"/>
        <v>6.1429421350785066E-2</v>
      </c>
      <c r="R437" s="78">
        <f t="shared" ca="1" si="183"/>
        <v>0.11071678005121705</v>
      </c>
      <c r="S437" s="78">
        <f t="shared" ca="1" si="184"/>
        <v>5.0937685920484234E-2</v>
      </c>
      <c r="T437" s="78">
        <f t="shared" ca="1" si="185"/>
        <v>4.3048190589513438E-2</v>
      </c>
      <c r="U437" s="78">
        <f t="shared" ca="1" si="186"/>
        <v>0.12363485863576398</v>
      </c>
      <c r="V437" s="78">
        <f t="shared" ca="1" si="187"/>
        <v>1.6472231563154763E-2</v>
      </c>
      <c r="W437" s="78">
        <f t="shared" ca="1" si="188"/>
        <v>5.187407848107814E-2</v>
      </c>
      <c r="X437" s="78">
        <f t="shared" ca="1" si="189"/>
        <v>9.095941436664165E-2</v>
      </c>
      <c r="Y437" s="78">
        <f t="shared" ca="1" si="190"/>
        <v>7.8170671771127034E-2</v>
      </c>
      <c r="Z437" s="78">
        <f t="shared" ca="1" si="191"/>
        <v>0.13173129154918647</v>
      </c>
      <c r="AA437" s="78">
        <f t="shared" ca="1" si="192"/>
        <v>0.20630124938565403</v>
      </c>
    </row>
    <row r="438" spans="1:27" x14ac:dyDescent="0.3">
      <c r="A438" s="124">
        <v>1992</v>
      </c>
      <c r="B438" s="9">
        <f t="shared" ca="1" si="193"/>
        <v>1624766.6666666667</v>
      </c>
      <c r="C438" s="9">
        <f t="shared" ca="1" si="194"/>
        <v>48008.333333333336</v>
      </c>
      <c r="D438" s="9">
        <f t="shared" ca="1" si="195"/>
        <v>99683.333333333328</v>
      </c>
      <c r="E438" s="9">
        <f t="shared" ca="1" si="196"/>
        <v>177125</v>
      </c>
      <c r="F438" s="9">
        <f t="shared" ca="1" si="197"/>
        <v>78841.666666666672</v>
      </c>
      <c r="G438" s="9">
        <f t="shared" ca="1" si="198"/>
        <v>67633.333333333328</v>
      </c>
      <c r="H438" s="9">
        <f t="shared" ca="1" si="199"/>
        <v>200808.33333333334</v>
      </c>
      <c r="I438" s="9">
        <f t="shared" ca="1" si="200"/>
        <v>24691.666666666668</v>
      </c>
      <c r="J438" s="9">
        <f t="shared" ca="1" si="201"/>
        <v>80641.666666666672</v>
      </c>
      <c r="K438" s="9">
        <f t="shared" ca="1" si="202"/>
        <v>158158.33333333334</v>
      </c>
      <c r="L438" s="9">
        <f t="shared" ca="1" si="203"/>
        <v>130516.66666666667</v>
      </c>
      <c r="M438" s="9">
        <f t="shared" ca="1" si="204"/>
        <v>219158.33333333334</v>
      </c>
      <c r="N438" s="9">
        <f t="shared" ca="1" si="205"/>
        <v>339500</v>
      </c>
      <c r="O438" s="68"/>
      <c r="P438" s="78">
        <f t="shared" ca="1" si="181"/>
        <v>2.9547832509283386E-2</v>
      </c>
      <c r="Q438" s="78">
        <f t="shared" ca="1" si="182"/>
        <v>6.1352399318876552E-2</v>
      </c>
      <c r="R438" s="78">
        <f t="shared" ca="1" si="183"/>
        <v>0.10901565352973761</v>
      </c>
      <c r="S438" s="78">
        <f t="shared" ca="1" si="184"/>
        <v>4.8524916398252058E-2</v>
      </c>
      <c r="T438" s="78">
        <f t="shared" ca="1" si="185"/>
        <v>4.1626489957532362E-2</v>
      </c>
      <c r="U438" s="78">
        <f t="shared" ca="1" si="186"/>
        <v>0.1235921055331022</v>
      </c>
      <c r="V438" s="78">
        <f t="shared" ca="1" si="187"/>
        <v>1.5197053935949778E-2</v>
      </c>
      <c r="W438" s="78">
        <f ca="1">J438/$B438</f>
        <v>4.9632767782040496E-2</v>
      </c>
      <c r="X438" s="78">
        <f t="shared" ca="1" si="189"/>
        <v>9.7342182467226063E-2</v>
      </c>
      <c r="Y438" s="78">
        <f t="shared" ca="1" si="190"/>
        <v>8.0329483207845234E-2</v>
      </c>
      <c r="Z438" s="78">
        <f t="shared" ca="1" si="191"/>
        <v>0.13488603491783435</v>
      </c>
      <c r="AA438" s="78">
        <f t="shared" ca="1" si="192"/>
        <v>0.20895308044231992</v>
      </c>
    </row>
    <row r="439" spans="1:27" x14ac:dyDescent="0.3">
      <c r="A439" s="124">
        <v>1993</v>
      </c>
      <c r="B439" s="9">
        <f t="shared" ca="1" si="193"/>
        <v>1656475</v>
      </c>
      <c r="C439" s="9">
        <f t="shared" ca="1" si="194"/>
        <v>46291.666666666664</v>
      </c>
      <c r="D439" s="9">
        <f t="shared" ca="1" si="195"/>
        <v>99141.666666666672</v>
      </c>
      <c r="E439" s="9">
        <f t="shared" ca="1" si="196"/>
        <v>176608.33333333334</v>
      </c>
      <c r="F439" s="9">
        <f t="shared" ca="1" si="197"/>
        <v>80166.666666666672</v>
      </c>
      <c r="G439" s="9">
        <f t="shared" ca="1" si="198"/>
        <v>68475</v>
      </c>
      <c r="H439" s="9">
        <f t="shared" ca="1" si="199"/>
        <v>206491.66666666666</v>
      </c>
      <c r="I439" s="9">
        <f t="shared" ca="1" si="200"/>
        <v>24241.666666666668</v>
      </c>
      <c r="J439" s="9">
        <f t="shared" ca="1" si="201"/>
        <v>82650</v>
      </c>
      <c r="K439" s="9">
        <f t="shared" ca="1" si="202"/>
        <v>166783.33333333334</v>
      </c>
      <c r="L439" s="9">
        <f t="shared" ca="1" si="203"/>
        <v>135783.33333333334</v>
      </c>
      <c r="M439" s="9">
        <f t="shared" ca="1" si="204"/>
        <v>227858.33333333334</v>
      </c>
      <c r="N439" s="9">
        <f t="shared" ca="1" si="205"/>
        <v>341983.33333333331</v>
      </c>
      <c r="O439" s="68"/>
      <c r="P439" s="78">
        <f t="shared" ca="1" si="181"/>
        <v>2.7945889111919385E-2</v>
      </c>
      <c r="Q439" s="78">
        <f t="shared" ca="1" si="182"/>
        <v>5.9850988796490541E-2</v>
      </c>
      <c r="R439" s="78">
        <f t="shared" ca="1" si="183"/>
        <v>0.10661696272707608</v>
      </c>
      <c r="S439" s="78">
        <f t="shared" ca="1" si="184"/>
        <v>4.8395941180317648E-2</v>
      </c>
      <c r="T439" s="78">
        <f t="shared" ca="1" si="185"/>
        <v>4.1337780527928282E-2</v>
      </c>
      <c r="U439" s="78">
        <f t="shared" ca="1" si="186"/>
        <v>0.12465727926269135</v>
      </c>
      <c r="V439" s="78">
        <f t="shared" ca="1" si="187"/>
        <v>1.4634489905773807E-2</v>
      </c>
      <c r="W439" s="78">
        <f t="shared" ref="W439:W440" ca="1" si="206">J439/$B439</f>
        <v>4.9895108589021867E-2</v>
      </c>
      <c r="X439" s="78">
        <f t="shared" ca="1" si="189"/>
        <v>0.10068569301277311</v>
      </c>
      <c r="Y439" s="78">
        <f t="shared" ca="1" si="190"/>
        <v>8.1971254219552564E-2</v>
      </c>
      <c r="Z439" s="78">
        <f t="shared" ca="1" si="191"/>
        <v>0.13755615589328746</v>
      </c>
      <c r="AA439" s="78">
        <f t="shared" ca="1" si="192"/>
        <v>0.2064524567731679</v>
      </c>
    </row>
    <row r="440" spans="1:27" x14ac:dyDescent="0.3">
      <c r="A440" s="124">
        <v>1994</v>
      </c>
      <c r="B440" s="9">
        <f t="shared" ca="1" si="193"/>
        <v>1719933.3333333333</v>
      </c>
      <c r="C440" s="9">
        <f t="shared" ca="1" si="194"/>
        <v>47758.333333333336</v>
      </c>
      <c r="D440" s="9">
        <f t="shared" ca="1" si="195"/>
        <v>104491.66666666667</v>
      </c>
      <c r="E440" s="9">
        <f t="shared" ca="1" si="196"/>
        <v>178891.66666666666</v>
      </c>
      <c r="F440" s="9">
        <f t="shared" ca="1" si="197"/>
        <v>82625</v>
      </c>
      <c r="G440" s="9">
        <f t="shared" ca="1" si="198"/>
        <v>70283.333333333328</v>
      </c>
      <c r="H440" s="9">
        <f t="shared" ca="1" si="199"/>
        <v>211558.33333333334</v>
      </c>
      <c r="I440" s="9">
        <f t="shared" ca="1" si="200"/>
        <v>24225</v>
      </c>
      <c r="J440" s="9">
        <f t="shared" ca="1" si="201"/>
        <v>83783.333333333328</v>
      </c>
      <c r="K440" s="9">
        <f t="shared" ca="1" si="202"/>
        <v>177525</v>
      </c>
      <c r="L440" s="9">
        <f t="shared" ca="1" si="203"/>
        <v>149966.66666666666</v>
      </c>
      <c r="M440" s="9">
        <f t="shared" ca="1" si="204"/>
        <v>237333.33333333334</v>
      </c>
      <c r="N440" s="9">
        <f t="shared" ca="1" si="205"/>
        <v>351491.66666666669</v>
      </c>
      <c r="O440" s="68"/>
      <c r="P440" s="78">
        <f t="shared" ca="1" si="181"/>
        <v>2.7767549129811237E-2</v>
      </c>
      <c r="Q440" s="78">
        <f t="shared" ca="1" si="182"/>
        <v>6.0753323772239243E-2</v>
      </c>
      <c r="R440" s="78">
        <f t="shared" ca="1" si="183"/>
        <v>0.1040108143726501</v>
      </c>
      <c r="S440" s="78">
        <f t="shared" ca="1" si="184"/>
        <v>4.8039652699717043E-2</v>
      </c>
      <c r="T440" s="78">
        <f t="shared" ca="1" si="185"/>
        <v>4.0863986976239386E-2</v>
      </c>
      <c r="U440" s="78">
        <f t="shared" ca="1" si="186"/>
        <v>0.12300379859684485</v>
      </c>
      <c r="V440" s="78">
        <f t="shared" ca="1" si="187"/>
        <v>1.4084848249932169E-2</v>
      </c>
      <c r="W440" s="78">
        <f t="shared" ca="1" si="206"/>
        <v>4.8713128415830073E-2</v>
      </c>
      <c r="X440" s="78">
        <f t="shared" ca="1" si="189"/>
        <v>0.10321620993061748</v>
      </c>
      <c r="Y440" s="78">
        <f t="shared" ca="1" si="190"/>
        <v>8.7193302065971548E-2</v>
      </c>
      <c r="Z440" s="78">
        <f t="shared" ca="1" si="191"/>
        <v>0.13798984456761892</v>
      </c>
      <c r="AA440" s="78">
        <f t="shared" ca="1" si="192"/>
        <v>0.20436354122252803</v>
      </c>
    </row>
    <row r="441" spans="1:27" x14ac:dyDescent="0.3">
      <c r="A441" s="124">
        <v>1995</v>
      </c>
      <c r="B441" s="9">
        <f t="shared" ca="1" si="193"/>
        <v>1770183.3333333333</v>
      </c>
      <c r="C441" s="9">
        <f t="shared" ca="1" si="194"/>
        <v>48383.333333333336</v>
      </c>
      <c r="D441" s="9">
        <f t="shared" ca="1" si="195"/>
        <v>106891.66666666667</v>
      </c>
      <c r="E441" s="9">
        <f t="shared" ca="1" si="196"/>
        <v>181866.66666666666</v>
      </c>
      <c r="F441" s="9">
        <f t="shared" ca="1" si="197"/>
        <v>77891.666666666672</v>
      </c>
      <c r="G441" s="9">
        <f t="shared" ca="1" si="198"/>
        <v>72441.666666666672</v>
      </c>
      <c r="H441" s="9">
        <f t="shared" ca="1" si="199"/>
        <v>216358.33333333334</v>
      </c>
      <c r="I441" s="9">
        <f t="shared" ca="1" si="200"/>
        <v>24850</v>
      </c>
      <c r="J441" s="9">
        <f t="shared" ca="1" si="201"/>
        <v>85816.666666666672</v>
      </c>
      <c r="K441" s="9">
        <f t="shared" ca="1" si="202"/>
        <v>183991.66666666666</v>
      </c>
      <c r="L441" s="9">
        <f t="shared" ca="1" si="203"/>
        <v>166658.33333333334</v>
      </c>
      <c r="M441" s="9">
        <f t="shared" ca="1" si="204"/>
        <v>246700</v>
      </c>
      <c r="N441" s="9">
        <f t="shared" ca="1" si="205"/>
        <v>358333.33333333331</v>
      </c>
      <c r="O441" s="68"/>
      <c r="P441" s="78">
        <f ca="1">C441/$B441</f>
        <v>2.7332385534455002E-2</v>
      </c>
      <c r="Q441" s="78">
        <f t="shared" ref="Q441:Q450" ca="1" si="207">D441/$B441</f>
        <v>6.0384517611170224E-2</v>
      </c>
      <c r="R441" s="78">
        <f t="shared" ref="R441:R450" ca="1" si="208">E441/$B441</f>
        <v>0.10273888768583292</v>
      </c>
      <c r="S441" s="78">
        <f t="shared" ref="S441:S450" ca="1" si="209">F441/$B441</f>
        <v>4.4002033687659474E-2</v>
      </c>
      <c r="T441" s="78">
        <f t="shared" ref="T441:T450" ca="1" si="210">G441/$B441</f>
        <v>4.092325653651694E-2</v>
      </c>
      <c r="U441" s="78">
        <f t="shared" ref="U441:U450" ca="1" si="211">H441/$B441</f>
        <v>0.12222368681210045</v>
      </c>
      <c r="V441" s="78">
        <f t="shared" ref="V441:V450" ca="1" si="212">I441/$B441</f>
        <v>1.4038093982732485E-2</v>
      </c>
      <c r="W441" s="78">
        <f t="shared" ref="W441:W447" ca="1" si="213">J441/$B441</f>
        <v>4.8478971104687844E-2</v>
      </c>
      <c r="X441" s="78">
        <f t="shared" ref="X441:X450" ca="1" si="214">K441/$B441</f>
        <v>0.10393932831815914</v>
      </c>
      <c r="Y441" s="78">
        <f t="shared" ref="Y441:Y450" ca="1" si="215">L441/$B441</f>
        <v>9.414749884663548E-2</v>
      </c>
      <c r="Z441" s="78">
        <f t="shared" ref="Z441:Z450" ca="1" si="216">M441/$B441</f>
        <v>0.1393640959975897</v>
      </c>
      <c r="AA441" s="78">
        <f ca="1">N441/$B441</f>
        <v>0.20242724388246039</v>
      </c>
    </row>
    <row r="442" spans="1:27" x14ac:dyDescent="0.3">
      <c r="A442" s="124">
        <v>1996</v>
      </c>
      <c r="B442" s="9">
        <f t="shared" ca="1" si="193"/>
        <v>1807491.6666666667</v>
      </c>
      <c r="C442" s="9">
        <f t="shared" ca="1" si="194"/>
        <v>51583.333333333336</v>
      </c>
      <c r="D442" s="9">
        <f t="shared" ca="1" si="195"/>
        <v>113525</v>
      </c>
      <c r="E442" s="9">
        <f t="shared" ca="1" si="196"/>
        <v>183200</v>
      </c>
      <c r="F442" s="9">
        <f t="shared" ca="1" si="197"/>
        <v>77783.333333333328</v>
      </c>
      <c r="G442" s="9">
        <f t="shared" ca="1" si="198"/>
        <v>72883.333333333328</v>
      </c>
      <c r="H442" s="9">
        <f t="shared" ca="1" si="199"/>
        <v>220308.33333333334</v>
      </c>
      <c r="I442" s="9">
        <f t="shared" ca="1" si="200"/>
        <v>26225</v>
      </c>
      <c r="J442" s="9">
        <f t="shared" ca="1" si="201"/>
        <v>87766.666666666672</v>
      </c>
      <c r="K442" s="9">
        <f t="shared" ca="1" si="202"/>
        <v>187483.33333333334</v>
      </c>
      <c r="L442" s="9">
        <f t="shared" ca="1" si="203"/>
        <v>172916.66666666666</v>
      </c>
      <c r="M442" s="9">
        <f t="shared" ca="1" si="204"/>
        <v>252000</v>
      </c>
      <c r="N442" s="9">
        <f t="shared" ca="1" si="205"/>
        <v>361816.66666666669</v>
      </c>
      <c r="O442" s="68"/>
      <c r="P442" s="78">
        <f t="shared" ref="P442:P444" ca="1" si="217">C442/$B442</f>
        <v>2.853862857827837E-2</v>
      </c>
      <c r="Q442" s="78">
        <f t="shared" ca="1" si="207"/>
        <v>6.2808035076233643E-2</v>
      </c>
      <c r="R442" s="78">
        <f t="shared" ca="1" si="208"/>
        <v>0.10135593064052853</v>
      </c>
      <c r="S442" s="78">
        <f t="shared" ca="1" si="209"/>
        <v>4.3033854466825568E-2</v>
      </c>
      <c r="T442" s="78">
        <f t="shared" ca="1" si="210"/>
        <v>4.0322915273929338E-2</v>
      </c>
      <c r="U442" s="78">
        <f t="shared" ca="1" si="211"/>
        <v>0.12188622354183283</v>
      </c>
      <c r="V442" s="78">
        <f t="shared" ca="1" si="212"/>
        <v>1.4509057210959939E-2</v>
      </c>
      <c r="W442" s="78">
        <f t="shared" ca="1" si="213"/>
        <v>4.8557162550311436E-2</v>
      </c>
      <c r="X442" s="78">
        <f t="shared" ca="1" si="214"/>
        <v>0.10372569721391062</v>
      </c>
      <c r="Y442" s="78">
        <f t="shared" ca="1" si="215"/>
        <v>9.5666646688089843E-2</v>
      </c>
      <c r="Z442" s="78">
        <f t="shared" ca="1" si="216"/>
        <v>0.13941972992037768</v>
      </c>
      <c r="AA442" s="78">
        <f t="shared" ref="AA442:AA450" ca="1" si="218">N442/$B442</f>
        <v>0.20017611883872216</v>
      </c>
    </row>
    <row r="443" spans="1:27" x14ac:dyDescent="0.3">
      <c r="A443" s="124">
        <v>1997</v>
      </c>
      <c r="B443" s="9">
        <f t="shared" ca="1" si="193"/>
        <v>1847766.6666666667</v>
      </c>
      <c r="C443" s="9">
        <f t="shared" ca="1" si="194"/>
        <v>55300</v>
      </c>
      <c r="D443" s="9">
        <f t="shared" ca="1" si="195"/>
        <v>117625</v>
      </c>
      <c r="E443" s="9">
        <f t="shared" ca="1" si="196"/>
        <v>185408.33333333334</v>
      </c>
      <c r="F443" s="9">
        <f t="shared" ca="1" si="197"/>
        <v>79016.666666666672</v>
      </c>
      <c r="G443" s="9">
        <f t="shared" ca="1" si="198"/>
        <v>75825</v>
      </c>
      <c r="H443" s="9">
        <f t="shared" ca="1" si="199"/>
        <v>222991.66666666666</v>
      </c>
      <c r="I443" s="9">
        <f t="shared" ca="1" si="200"/>
        <v>26700</v>
      </c>
      <c r="J443" s="9">
        <f t="shared" ca="1" si="201"/>
        <v>91200</v>
      </c>
      <c r="K443" s="9">
        <f t="shared" ca="1" si="202"/>
        <v>190708.33333333334</v>
      </c>
      <c r="L443" s="9">
        <f t="shared" ca="1" si="203"/>
        <v>177616.66666666666</v>
      </c>
      <c r="M443" s="9">
        <f t="shared" ca="1" si="204"/>
        <v>261225</v>
      </c>
      <c r="N443" s="9">
        <f t="shared" ca="1" si="205"/>
        <v>364150</v>
      </c>
      <c r="O443" s="68"/>
      <c r="P443" s="78">
        <f t="shared" ca="1" si="217"/>
        <v>2.9928021214799847E-2</v>
      </c>
      <c r="Q443" s="78">
        <f t="shared" ca="1" si="207"/>
        <v>6.3657929392239271E-2</v>
      </c>
      <c r="R443" s="78">
        <f t="shared" ca="1" si="208"/>
        <v>0.10034185413021125</v>
      </c>
      <c r="S443" s="78">
        <f t="shared" ca="1" si="209"/>
        <v>4.2763335919037394E-2</v>
      </c>
      <c r="T443" s="78">
        <f t="shared" ca="1" si="210"/>
        <v>4.1036025472191651E-2</v>
      </c>
      <c r="U443" s="78">
        <f t="shared" ca="1" si="211"/>
        <v>0.12068172388288563</v>
      </c>
      <c r="V443" s="78">
        <f t="shared" ca="1" si="212"/>
        <v>1.4449876427398841E-2</v>
      </c>
      <c r="W443" s="78">
        <f t="shared" ca="1" si="213"/>
        <v>4.9356881280103911E-2</v>
      </c>
      <c r="X443" s="78">
        <f t="shared" ca="1" si="214"/>
        <v>0.1032101816607436</v>
      </c>
      <c r="Y443" s="78">
        <f t="shared" ca="1" si="215"/>
        <v>9.6125051864412892E-2</v>
      </c>
      <c r="Z443" s="78">
        <f t="shared" ca="1" si="216"/>
        <v>0.14137336965345551</v>
      </c>
      <c r="AA443" s="78">
        <f t="shared" ca="1" si="218"/>
        <v>0.19707574910252015</v>
      </c>
    </row>
    <row r="444" spans="1:27" x14ac:dyDescent="0.3">
      <c r="A444" s="124">
        <v>1998</v>
      </c>
      <c r="B444" s="9">
        <f t="shared" ca="1" si="193"/>
        <v>1887283.3333333333</v>
      </c>
      <c r="C444" s="9">
        <f t="shared" ca="1" si="194"/>
        <v>57975</v>
      </c>
      <c r="D444" s="9">
        <f t="shared" ca="1" si="195"/>
        <v>127591.66666666667</v>
      </c>
      <c r="E444" s="9">
        <f t="shared" ca="1" si="196"/>
        <v>184775</v>
      </c>
      <c r="F444" s="9">
        <f t="shared" ca="1" si="197"/>
        <v>80216.666666666672</v>
      </c>
      <c r="G444" s="9">
        <f t="shared" ca="1" si="198"/>
        <v>78158.333333333328</v>
      </c>
      <c r="H444" s="9">
        <f t="shared" ca="1" si="199"/>
        <v>227291.66666666666</v>
      </c>
      <c r="I444" s="9">
        <f t="shared" ca="1" si="200"/>
        <v>27166.666666666668</v>
      </c>
      <c r="J444" s="9">
        <f t="shared" ca="1" si="201"/>
        <v>94291.666666666672</v>
      </c>
      <c r="K444" s="9">
        <f t="shared" ca="1" si="202"/>
        <v>188550</v>
      </c>
      <c r="L444" s="9">
        <f t="shared" ca="1" si="203"/>
        <v>180466.66666666666</v>
      </c>
      <c r="M444" s="9">
        <f t="shared" ca="1" si="204"/>
        <v>273533.33333333331</v>
      </c>
      <c r="N444" s="9">
        <f t="shared" ca="1" si="205"/>
        <v>367266.66666666669</v>
      </c>
      <c r="O444" s="68"/>
      <c r="P444" s="78">
        <f t="shared" ca="1" si="217"/>
        <v>3.0718758003126189E-2</v>
      </c>
      <c r="Q444" s="78">
        <f t="shared" ca="1" si="207"/>
        <v>6.7605994507095743E-2</v>
      </c>
      <c r="R444" s="78">
        <f t="shared" ca="1" si="208"/>
        <v>9.7905278310092991E-2</v>
      </c>
      <c r="S444" s="78">
        <f t="shared" ca="1" si="209"/>
        <v>4.2503775267801164E-2</v>
      </c>
      <c r="T444" s="78">
        <f t="shared" ca="1" si="210"/>
        <v>4.1413142347465931E-2</v>
      </c>
      <c r="U444" s="78">
        <f t="shared" ca="1" si="211"/>
        <v>0.12043325061596474</v>
      </c>
      <c r="V444" s="78">
        <f t="shared" ca="1" si="212"/>
        <v>1.4394588341266548E-2</v>
      </c>
      <c r="W444" s="78">
        <f t="shared" ca="1" si="213"/>
        <v>4.996158499430399E-2</v>
      </c>
      <c r="X444" s="78">
        <f t="shared" ca="1" si="214"/>
        <v>9.9905507917023587E-2</v>
      </c>
      <c r="Y444" s="78">
        <f t="shared" ca="1" si="215"/>
        <v>9.5622455557812375E-2</v>
      </c>
      <c r="Z444" s="78">
        <f t="shared" ca="1" si="216"/>
        <v>0.14493495942139054</v>
      </c>
      <c r="AA444" s="78">
        <f t="shared" ca="1" si="218"/>
        <v>0.19460070471665625</v>
      </c>
    </row>
    <row r="445" spans="1:27" x14ac:dyDescent="0.3">
      <c r="A445" s="124">
        <v>1999</v>
      </c>
      <c r="B445" s="9">
        <f t="shared" ca="1" si="193"/>
        <v>1894000</v>
      </c>
      <c r="C445" s="9">
        <f t="shared" ca="1" si="194"/>
        <v>47150</v>
      </c>
      <c r="D445" s="9">
        <f t="shared" ca="1" si="195"/>
        <v>128066.66666666667</v>
      </c>
      <c r="E445" s="9">
        <f t="shared" ca="1" si="196"/>
        <v>181241.66666666666</v>
      </c>
      <c r="F445" s="9">
        <f t="shared" ca="1" si="197"/>
        <v>79708.333333333328</v>
      </c>
      <c r="G445" s="9">
        <f t="shared" ca="1" si="198"/>
        <v>77500</v>
      </c>
      <c r="H445" s="9">
        <f t="shared" ca="1" si="199"/>
        <v>230225</v>
      </c>
      <c r="I445" s="9">
        <f t="shared" ca="1" si="200"/>
        <v>28291.666666666668</v>
      </c>
      <c r="J445" s="9">
        <f t="shared" ca="1" si="201"/>
        <v>94033.333333333328</v>
      </c>
      <c r="K445" s="9">
        <f t="shared" ca="1" si="202"/>
        <v>189633.33333333334</v>
      </c>
      <c r="L445" s="9">
        <f t="shared" ca="1" si="203"/>
        <v>186466.66666666666</v>
      </c>
      <c r="M445" s="9">
        <f t="shared" ca="1" si="204"/>
        <v>281358.33333333331</v>
      </c>
      <c r="N445" s="9">
        <f t="shared" ca="1" si="205"/>
        <v>370325</v>
      </c>
      <c r="O445" s="68"/>
      <c r="P445" s="78">
        <f ca="1">C445/$B445</f>
        <v>2.4894403379091868E-2</v>
      </c>
      <c r="Q445" s="78">
        <f t="shared" ca="1" si="207"/>
        <v>6.7617036254839849E-2</v>
      </c>
      <c r="R445" s="78">
        <f t="shared" ca="1" si="208"/>
        <v>9.5692537838789157E-2</v>
      </c>
      <c r="S445" s="78">
        <f t="shared" ca="1" si="209"/>
        <v>4.2084653291094683E-2</v>
      </c>
      <c r="T445" s="78">
        <f t="shared" ca="1" si="210"/>
        <v>4.0918690601900738E-2</v>
      </c>
      <c r="U445" s="78">
        <f t="shared" ca="1" si="211"/>
        <v>0.12155491024287222</v>
      </c>
      <c r="V445" s="78">
        <f t="shared" ca="1" si="212"/>
        <v>1.4937521999296023E-2</v>
      </c>
      <c r="W445" s="78">
        <f t="shared" ca="1" si="213"/>
        <v>4.964801126363956E-2</v>
      </c>
      <c r="X445" s="78">
        <f t="shared" ca="1" si="214"/>
        <v>0.10012319605772615</v>
      </c>
      <c r="Y445" s="78">
        <f t="shared" ca="1" si="215"/>
        <v>9.8451249560014081E-2</v>
      </c>
      <c r="Z445" s="78">
        <f t="shared" ca="1" si="216"/>
        <v>0.14855244632171768</v>
      </c>
      <c r="AA445" s="78">
        <f t="shared" ca="1" si="218"/>
        <v>0.19552534318901796</v>
      </c>
    </row>
    <row r="446" spans="1:27" s="113" customFormat="1" x14ac:dyDescent="0.3">
      <c r="A446" s="124">
        <v>2000</v>
      </c>
      <c r="B446" s="9">
        <f t="shared" ca="1" si="193"/>
        <v>1917733.3333333333</v>
      </c>
      <c r="C446" s="9">
        <f t="shared" ca="1" si="194"/>
        <v>47716.666666666664</v>
      </c>
      <c r="D446" s="9">
        <f t="shared" ca="1" si="195"/>
        <v>128900</v>
      </c>
      <c r="E446" s="9">
        <f t="shared" ca="1" si="196"/>
        <v>177225</v>
      </c>
      <c r="F446" s="9">
        <f t="shared" ca="1" si="197"/>
        <v>80566.666666666672</v>
      </c>
      <c r="G446" s="9">
        <f t="shared" ca="1" si="198"/>
        <v>77700</v>
      </c>
      <c r="H446" s="9">
        <f t="shared" ca="1" si="199"/>
        <v>232250</v>
      </c>
      <c r="I446" s="9">
        <f t="shared" ca="1" si="200"/>
        <v>29858.333333333332</v>
      </c>
      <c r="J446" s="9">
        <f t="shared" ca="1" si="201"/>
        <v>97550</v>
      </c>
      <c r="K446" s="9">
        <f t="shared" ca="1" si="202"/>
        <v>190516.66666666666</v>
      </c>
      <c r="L446" s="9">
        <f t="shared" ca="1" si="203"/>
        <v>195216.66666666666</v>
      </c>
      <c r="M446" s="9">
        <f t="shared" ca="1" si="204"/>
        <v>286783.33333333331</v>
      </c>
      <c r="N446" s="9">
        <f t="shared" ca="1" si="205"/>
        <v>373450</v>
      </c>
      <c r="O446" s="68"/>
      <c r="P446" s="78">
        <f t="shared" ref="P446:P450" ca="1" si="219">C446/$B446</f>
        <v>2.488180490857262E-2</v>
      </c>
      <c r="Q446" s="78">
        <f t="shared" ca="1" si="207"/>
        <v>6.7214767433775982E-2</v>
      </c>
      <c r="R446" s="78">
        <f t="shared" ca="1" si="208"/>
        <v>9.2413787109782389E-2</v>
      </c>
      <c r="S446" s="78">
        <f t="shared" ca="1" si="209"/>
        <v>4.2011402349996528E-2</v>
      </c>
      <c r="T446" s="78">
        <f t="shared" ca="1" si="210"/>
        <v>4.051658207606202E-2</v>
      </c>
      <c r="U446" s="78">
        <f t="shared" ca="1" si="211"/>
        <v>0.12110651463533338</v>
      </c>
      <c r="V446" s="78">
        <f t="shared" ca="1" si="212"/>
        <v>1.5569596050893416E-2</v>
      </c>
      <c r="W446" s="78">
        <f t="shared" ca="1" si="213"/>
        <v>5.0867343391503859E-2</v>
      </c>
      <c r="X446" s="78">
        <f t="shared" ca="1" si="214"/>
        <v>9.9344712507821731E-2</v>
      </c>
      <c r="Y446" s="78">
        <f t="shared" ca="1" si="215"/>
        <v>0.10179552249183063</v>
      </c>
      <c r="Z446" s="78">
        <f t="shared" ca="1" si="216"/>
        <v>0.14954286310227352</v>
      </c>
      <c r="AA446" s="78">
        <f t="shared" ca="1" si="218"/>
        <v>0.19473510394215393</v>
      </c>
    </row>
    <row r="447" spans="1:27" x14ac:dyDescent="0.3">
      <c r="A447" s="124">
        <v>2001</v>
      </c>
      <c r="B447" s="9">
        <f t="shared" ca="1" si="193"/>
        <v>1915366.6666666667</v>
      </c>
      <c r="C447" s="9">
        <f t="shared" ca="1" si="194"/>
        <v>52375</v>
      </c>
      <c r="D447" s="9">
        <f t="shared" ca="1" si="195"/>
        <v>124575</v>
      </c>
      <c r="E447" s="9">
        <f t="shared" ca="1" si="196"/>
        <v>171608.33333333334</v>
      </c>
      <c r="F447" s="9">
        <f t="shared" ca="1" si="197"/>
        <v>82825</v>
      </c>
      <c r="G447" s="9">
        <f t="shared" ca="1" si="198"/>
        <v>77750</v>
      </c>
      <c r="H447" s="9">
        <f t="shared" ca="1" si="199"/>
        <v>227975</v>
      </c>
      <c r="I447" s="9">
        <f t="shared" ca="1" si="200"/>
        <v>30166.666666666668</v>
      </c>
      <c r="J447" s="9">
        <f t="shared" ca="1" si="201"/>
        <v>97133.333333333328</v>
      </c>
      <c r="K447" s="9">
        <f t="shared" ca="1" si="202"/>
        <v>194266.66666666666</v>
      </c>
      <c r="L447" s="9">
        <f t="shared" ca="1" si="203"/>
        <v>195175</v>
      </c>
      <c r="M447" s="9">
        <f t="shared" ca="1" si="204"/>
        <v>287750</v>
      </c>
      <c r="N447" s="9">
        <f t="shared" ca="1" si="205"/>
        <v>373766.66666666669</v>
      </c>
      <c r="O447" s="68"/>
      <c r="P447" s="78">
        <f t="shared" ca="1" si="219"/>
        <v>2.7344633751588032E-2</v>
      </c>
      <c r="Q447" s="78">
        <f t="shared" ca="1" si="207"/>
        <v>6.5039766102225852E-2</v>
      </c>
      <c r="R447" s="78">
        <f t="shared" ca="1" si="208"/>
        <v>8.9595551765545331E-2</v>
      </c>
      <c r="S447" s="78">
        <f t="shared" ca="1" si="209"/>
        <v>4.3242373087833484E-2</v>
      </c>
      <c r="T447" s="78">
        <f t="shared" ca="1" si="210"/>
        <v>4.0592749865125913E-2</v>
      </c>
      <c r="U447" s="78">
        <f t="shared" ca="1" si="211"/>
        <v>0.11902420772349941</v>
      </c>
      <c r="V447" s="78">
        <f t="shared" ca="1" si="212"/>
        <v>1.5749812916586902E-2</v>
      </c>
      <c r="W447" s="78">
        <f t="shared" ca="1" si="213"/>
        <v>5.0712657280590309E-2</v>
      </c>
      <c r="X447" s="78">
        <f t="shared" ca="1" si="214"/>
        <v>0.10142531456118062</v>
      </c>
      <c r="Y447" s="78">
        <f t="shared" ca="1" si="215"/>
        <v>0.10189954925949775</v>
      </c>
      <c r="Z447" s="78">
        <f t="shared" ca="1" si="216"/>
        <v>0.1502323314944049</v>
      </c>
      <c r="AA447" s="78">
        <f t="shared" ca="1" si="218"/>
        <v>0.19514105219192149</v>
      </c>
    </row>
    <row r="448" spans="1:27" x14ac:dyDescent="0.3">
      <c r="A448" s="124">
        <v>2002</v>
      </c>
      <c r="B448" s="9">
        <f t="shared" ca="1" si="193"/>
        <v>1895625</v>
      </c>
      <c r="C448" s="9">
        <f t="shared" ca="1" si="194"/>
        <v>49208.333333333336</v>
      </c>
      <c r="D448" s="9">
        <f t="shared" ca="1" si="195"/>
        <v>119008.33333333333</v>
      </c>
      <c r="E448" s="9">
        <f t="shared" ca="1" si="196"/>
        <v>160608.33333333334</v>
      </c>
      <c r="F448" s="9">
        <f t="shared" ca="1" si="197"/>
        <v>82041.666666666672</v>
      </c>
      <c r="G448" s="9">
        <f t="shared" ca="1" si="198"/>
        <v>77150</v>
      </c>
      <c r="H448" s="9">
        <f t="shared" ca="1" si="199"/>
        <v>224958.33333333334</v>
      </c>
      <c r="I448" s="9">
        <f t="shared" ca="1" si="200"/>
        <v>29033.333333333332</v>
      </c>
      <c r="J448" s="9">
        <f t="shared" ca="1" si="201"/>
        <v>97708.333333333328</v>
      </c>
      <c r="K448" s="9">
        <f t="shared" ca="1" si="202"/>
        <v>200550</v>
      </c>
      <c r="L448" s="9">
        <f t="shared" ca="1" si="203"/>
        <v>194566.66666666666</v>
      </c>
      <c r="M448" s="9">
        <f t="shared" ca="1" si="204"/>
        <v>285858.33333333331</v>
      </c>
      <c r="N448" s="9">
        <f t="shared" ca="1" si="205"/>
        <v>374933.33333333331</v>
      </c>
      <c r="O448" s="68"/>
      <c r="P448" s="78">
        <f t="shared" ca="1" si="219"/>
        <v>2.5958896582041983E-2</v>
      </c>
      <c r="Q448" s="78">
        <f t="shared" ca="1" si="207"/>
        <v>6.278052533245411E-2</v>
      </c>
      <c r="R448" s="78">
        <f t="shared" ca="1" si="208"/>
        <v>8.4725794043301467E-2</v>
      </c>
      <c r="S448" s="78">
        <f t="shared" ca="1" si="209"/>
        <v>4.3279481261677112E-2</v>
      </c>
      <c r="T448" s="78">
        <f t="shared" ca="1" si="210"/>
        <v>4.06989779096604E-2</v>
      </c>
      <c r="U448" s="78">
        <f t="shared" ca="1" si="211"/>
        <v>0.11867238158039345</v>
      </c>
      <c r="V448" s="78">
        <f t="shared" ca="1" si="212"/>
        <v>1.5315968787778876E-2</v>
      </c>
      <c r="W448" s="78">
        <f ca="1">J448/$B448</f>
        <v>5.1544125728101985E-2</v>
      </c>
      <c r="X448" s="78">
        <f t="shared" ca="1" si="214"/>
        <v>0.10579624134520277</v>
      </c>
      <c r="Y448" s="78">
        <f t="shared" ca="1" si="215"/>
        <v>0.1026398505330256</v>
      </c>
      <c r="Z448" s="78">
        <f t="shared" ca="1" si="216"/>
        <v>0.15079898889987911</v>
      </c>
      <c r="AA448" s="78">
        <f t="shared" ca="1" si="218"/>
        <v>0.19778876799648312</v>
      </c>
    </row>
    <row r="449" spans="1:27" x14ac:dyDescent="0.3">
      <c r="A449" s="124">
        <v>2003</v>
      </c>
      <c r="B449" s="9">
        <f t="shared" ca="1" si="193"/>
        <v>1905533.3333333333</v>
      </c>
      <c r="C449" s="9">
        <f t="shared" ca="1" si="194"/>
        <v>47908.333333333336</v>
      </c>
      <c r="D449" s="9">
        <f t="shared" ca="1" si="195"/>
        <v>119016.66666666667</v>
      </c>
      <c r="E449" s="9">
        <f t="shared" ca="1" si="196"/>
        <v>155766.66666666666</v>
      </c>
      <c r="F449" s="9">
        <f t="shared" ca="1" si="197"/>
        <v>81791.666666666672</v>
      </c>
      <c r="G449" s="9">
        <f t="shared" ca="1" si="198"/>
        <v>75675</v>
      </c>
      <c r="H449" s="9">
        <f t="shared" ca="1" si="199"/>
        <v>223366.66666666666</v>
      </c>
      <c r="I449" s="9">
        <f t="shared" ca="1" si="200"/>
        <v>29008.333333333332</v>
      </c>
      <c r="J449" s="9">
        <f t="shared" ca="1" si="201"/>
        <v>99266.666666666672</v>
      </c>
      <c r="K449" s="9">
        <f t="shared" ca="1" si="202"/>
        <v>208683.33333333334</v>
      </c>
      <c r="L449" s="9">
        <f t="shared" ca="1" si="203"/>
        <v>198600</v>
      </c>
      <c r="M449" s="9">
        <f t="shared" ca="1" si="204"/>
        <v>287191.66666666669</v>
      </c>
      <c r="N449" s="9">
        <f t="shared" ca="1" si="205"/>
        <v>379258.33333333331</v>
      </c>
      <c r="O449" s="68"/>
      <c r="P449" s="78">
        <f t="shared" ca="1" si="219"/>
        <v>2.5141692614491132E-2</v>
      </c>
      <c r="Q449" s="78">
        <f t="shared" ca="1" si="207"/>
        <v>6.2458454325997975E-2</v>
      </c>
      <c r="R449" s="78">
        <f t="shared" ca="1" si="208"/>
        <v>8.174439352062414E-2</v>
      </c>
      <c r="S449" s="78">
        <f t="shared" ca="1" si="209"/>
        <v>4.292324108735962E-2</v>
      </c>
      <c r="T449" s="78">
        <f t="shared" ca="1" si="210"/>
        <v>3.9713291117097579E-2</v>
      </c>
      <c r="U449" s="78">
        <f t="shared" ca="1" si="211"/>
        <v>0.11722002588951475</v>
      </c>
      <c r="V449" s="78">
        <f t="shared" ca="1" si="212"/>
        <v>1.5223209600111955E-2</v>
      </c>
      <c r="W449" s="78">
        <f t="shared" ref="W449:W450" ca="1" si="220">J449/$B449</f>
        <v>5.2093901969702275E-2</v>
      </c>
      <c r="X449" s="78">
        <f t="shared" ca="1" si="214"/>
        <v>0.10951439666934892</v>
      </c>
      <c r="Y449" s="78">
        <f t="shared" ca="1" si="215"/>
        <v>0.1042227897701431</v>
      </c>
      <c r="Z449" s="78">
        <f t="shared" ca="1" si="216"/>
        <v>0.1507145855928349</v>
      </c>
      <c r="AA449" s="78">
        <f t="shared" ca="1" si="218"/>
        <v>0.19903001784277369</v>
      </c>
    </row>
    <row r="450" spans="1:27" x14ac:dyDescent="0.3">
      <c r="A450" s="124">
        <v>2004</v>
      </c>
      <c r="B450" s="9">
        <f t="shared" ca="1" si="193"/>
        <v>1917541.6666666667</v>
      </c>
      <c r="C450" s="9">
        <f t="shared" ca="1" si="194"/>
        <v>45441.666666666664</v>
      </c>
      <c r="D450" s="9">
        <f t="shared" ca="1" si="195"/>
        <v>116425</v>
      </c>
      <c r="E450" s="9">
        <f t="shared" ca="1" si="196"/>
        <v>153316.66666666666</v>
      </c>
      <c r="F450" s="9">
        <f t="shared" ca="1" si="197"/>
        <v>80408.333333333328</v>
      </c>
      <c r="G450" s="9">
        <f t="shared" ca="1" si="198"/>
        <v>75200</v>
      </c>
      <c r="H450" s="9">
        <f t="shared" ca="1" si="199"/>
        <v>224041.66666666666</v>
      </c>
      <c r="I450" s="9">
        <f t="shared" ca="1" si="200"/>
        <v>30400</v>
      </c>
      <c r="J450" s="9">
        <f t="shared" ca="1" si="201"/>
        <v>100191.66666666667</v>
      </c>
      <c r="K450" s="9">
        <f t="shared" ca="1" si="202"/>
        <v>213425</v>
      </c>
      <c r="L450" s="9">
        <f t="shared" ca="1" si="203"/>
        <v>204066.66666666666</v>
      </c>
      <c r="M450" s="9">
        <f t="shared" ca="1" si="204"/>
        <v>292500</v>
      </c>
      <c r="N450" s="9">
        <f t="shared" ca="1" si="205"/>
        <v>382125</v>
      </c>
      <c r="O450" s="68"/>
      <c r="P450" s="78">
        <f t="shared" ca="1" si="219"/>
        <v>2.3697877056126547E-2</v>
      </c>
      <c r="Q450" s="78">
        <f t="shared" ca="1" si="207"/>
        <v>6.0715760196432059E-2</v>
      </c>
      <c r="R450" s="78">
        <f t="shared" ca="1" si="208"/>
        <v>7.9954803241998204E-2</v>
      </c>
      <c r="S450" s="78">
        <f t="shared" ca="1" si="209"/>
        <v>4.1933030572999276E-2</v>
      </c>
      <c r="T450" s="78">
        <f t="shared" ca="1" si="210"/>
        <v>3.9216879250776819E-2</v>
      </c>
      <c r="U450" s="78">
        <f t="shared" ca="1" si="211"/>
        <v>0.11683796527672148</v>
      </c>
      <c r="V450" s="78">
        <f t="shared" ca="1" si="212"/>
        <v>1.5853632037548075E-2</v>
      </c>
      <c r="W450" s="78">
        <f t="shared" ca="1" si="220"/>
        <v>5.2250059755329092E-2</v>
      </c>
      <c r="X450" s="78">
        <f t="shared" ca="1" si="214"/>
        <v>0.11130136242150322</v>
      </c>
      <c r="Y450" s="78">
        <f t="shared" ca="1" si="215"/>
        <v>0.1064209817257339</v>
      </c>
      <c r="Z450" s="78">
        <f t="shared" ca="1" si="216"/>
        <v>0.15253905825601355</v>
      </c>
      <c r="AA450" s="78">
        <f t="shared" ca="1" si="218"/>
        <v>0.19927859020881772</v>
      </c>
    </row>
    <row r="451" spans="1:27" x14ac:dyDescent="0.3">
      <c r="A451" s="124">
        <v>2005</v>
      </c>
      <c r="B451" s="9">
        <f t="shared" ca="1" si="193"/>
        <v>1891766.6666666667</v>
      </c>
      <c r="C451" s="9">
        <f t="shared" ca="1" si="194"/>
        <v>46091.666666666664</v>
      </c>
      <c r="D451" s="9">
        <f t="shared" ca="1" si="195"/>
        <v>118808.33333333333</v>
      </c>
      <c r="E451" s="9">
        <f t="shared" ca="1" si="196"/>
        <v>152241.66666666666</v>
      </c>
      <c r="F451" s="9">
        <f t="shared" ca="1" si="197"/>
        <v>80000</v>
      </c>
      <c r="G451" s="9">
        <f t="shared" ca="1" si="198"/>
        <v>73800</v>
      </c>
      <c r="H451" s="9">
        <f t="shared" ca="1" si="199"/>
        <v>219625</v>
      </c>
      <c r="I451" s="9">
        <f t="shared" ca="1" si="200"/>
        <v>29125</v>
      </c>
      <c r="J451" s="9">
        <f t="shared" ca="1" si="201"/>
        <v>98366.666666666672</v>
      </c>
      <c r="K451" s="9">
        <f t="shared" ca="1" si="202"/>
        <v>211650</v>
      </c>
      <c r="L451" s="9">
        <f t="shared" ca="1" si="203"/>
        <v>198016.66666666666</v>
      </c>
      <c r="M451" s="9">
        <f t="shared" ca="1" si="204"/>
        <v>290125</v>
      </c>
      <c r="N451" s="9">
        <f t="shared" ca="1" si="205"/>
        <v>373916.66666666669</v>
      </c>
      <c r="O451" s="68"/>
      <c r="P451" s="78">
        <f ca="1">C451/$B451</f>
        <v>2.4364350783218507E-2</v>
      </c>
      <c r="Q451" s="78">
        <f t="shared" ref="Q451:AA461" ca="1" si="221">D451/$B451</f>
        <v>6.2802847426567748E-2</v>
      </c>
      <c r="R451" s="78">
        <f t="shared" ca="1" si="221"/>
        <v>8.0475921977692808E-2</v>
      </c>
      <c r="S451" s="78">
        <f t="shared" ca="1" si="221"/>
        <v>4.2288513382552462E-2</v>
      </c>
      <c r="T451" s="78">
        <f t="shared" ca="1" si="221"/>
        <v>3.9011153595404649E-2</v>
      </c>
      <c r="U451" s="78">
        <f t="shared" ca="1" si="221"/>
        <v>0.11609518439553855</v>
      </c>
      <c r="V451" s="78">
        <f t="shared" ca="1" si="221"/>
        <v>1.5395661903335505E-2</v>
      </c>
      <c r="W451" s="78">
        <f t="shared" ca="1" si="221"/>
        <v>5.1997251246630134E-2</v>
      </c>
      <c r="X451" s="78">
        <f t="shared" ca="1" si="221"/>
        <v>0.11187954821771535</v>
      </c>
      <c r="Y451" s="78">
        <f t="shared" ca="1" si="221"/>
        <v>0.10467288072877204</v>
      </c>
      <c r="Z451" s="78">
        <f t="shared" ca="1" si="221"/>
        <v>0.15336193681391291</v>
      </c>
      <c r="AA451" s="78">
        <f ca="1">N451/$B451</f>
        <v>0.19765474952865927</v>
      </c>
    </row>
    <row r="452" spans="1:27" x14ac:dyDescent="0.3">
      <c r="A452" s="124">
        <v>2006</v>
      </c>
      <c r="B452" s="9">
        <f t="shared" ca="1" si="193"/>
        <v>1853283.3333333333</v>
      </c>
      <c r="C452" s="9">
        <f t="shared" ca="1" si="194"/>
        <v>49441.666666666664</v>
      </c>
      <c r="D452" s="9">
        <f t="shared" ca="1" si="195"/>
        <v>130641.66666666667</v>
      </c>
      <c r="E452" s="9">
        <f t="shared" ca="1" si="196"/>
        <v>152650</v>
      </c>
      <c r="F452" s="9">
        <f t="shared" ca="1" si="197"/>
        <v>80216.666666666672</v>
      </c>
      <c r="G452" s="9">
        <f t="shared" ca="1" si="198"/>
        <v>72758.333333333328</v>
      </c>
      <c r="H452" s="9">
        <f t="shared" ca="1" si="199"/>
        <v>220300</v>
      </c>
      <c r="I452" s="9">
        <f t="shared" ca="1" si="200"/>
        <v>27000</v>
      </c>
      <c r="J452" s="9">
        <f t="shared" ca="1" si="201"/>
        <v>95108.333333333328</v>
      </c>
      <c r="K452" s="9">
        <f t="shared" ca="1" si="202"/>
        <v>204833.33333333334</v>
      </c>
      <c r="L452" s="9">
        <f t="shared" ca="1" si="203"/>
        <v>184433.33333333334</v>
      </c>
      <c r="M452" s="9">
        <f t="shared" ca="1" si="204"/>
        <v>287916.66666666669</v>
      </c>
      <c r="N452" s="9">
        <f t="shared" ca="1" si="205"/>
        <v>347983.33333333331</v>
      </c>
      <c r="O452" s="68"/>
      <c r="P452" s="78">
        <f t="shared" ref="P452:P461" ca="1" si="222">C452/$B452</f>
        <v>2.6677878000305764E-2</v>
      </c>
      <c r="Q452" s="78">
        <f t="shared" ca="1" si="221"/>
        <v>7.0492009676520057E-2</v>
      </c>
      <c r="R452" s="78">
        <f t="shared" ca="1" si="221"/>
        <v>8.2367330053868357E-2</v>
      </c>
      <c r="S452" s="78">
        <f t="shared" ca="1" si="221"/>
        <v>4.3283541822171465E-2</v>
      </c>
      <c r="T452" s="78">
        <f t="shared" ca="1" si="221"/>
        <v>3.9259152674982235E-2</v>
      </c>
      <c r="U452" s="78">
        <f t="shared" ca="1" si="221"/>
        <v>0.11887011340233999</v>
      </c>
      <c r="V452" s="78">
        <f t="shared" ca="1" si="221"/>
        <v>1.4568738365243666E-2</v>
      </c>
      <c r="W452" s="78">
        <f t="shared" ca="1" si="221"/>
        <v>5.1318830543989495E-2</v>
      </c>
      <c r="X452" s="78">
        <f t="shared" ca="1" si="221"/>
        <v>0.11052456451163252</v>
      </c>
      <c r="Y452" s="78">
        <f t="shared" ca="1" si="221"/>
        <v>9.9517073302337306E-2</v>
      </c>
      <c r="Z452" s="78">
        <f t="shared" ca="1" si="221"/>
        <v>0.15535491065406443</v>
      </c>
      <c r="AA452" s="78">
        <f t="shared" ca="1" si="221"/>
        <v>0.18776585699254475</v>
      </c>
    </row>
    <row r="453" spans="1:27" x14ac:dyDescent="0.3">
      <c r="A453" s="124">
        <v>2007</v>
      </c>
      <c r="B453" s="9">
        <f t="shared" ca="1" si="193"/>
        <v>1915775</v>
      </c>
      <c r="C453" s="9">
        <f t="shared" ca="1" si="194"/>
        <v>52491.666666666664</v>
      </c>
      <c r="D453" s="9">
        <f t="shared" ca="1" si="195"/>
        <v>132775</v>
      </c>
      <c r="E453" s="9">
        <f t="shared" ca="1" si="196"/>
        <v>157158.33333333334</v>
      </c>
      <c r="F453" s="9">
        <f t="shared" ca="1" si="197"/>
        <v>81933.333333333328</v>
      </c>
      <c r="G453" s="9">
        <f t="shared" ca="1" si="198"/>
        <v>75966.666666666672</v>
      </c>
      <c r="H453" s="9">
        <f t="shared" ca="1" si="199"/>
        <v>225358.33333333334</v>
      </c>
      <c r="I453" s="9">
        <f t="shared" ca="1" si="200"/>
        <v>27675</v>
      </c>
      <c r="J453" s="9">
        <f t="shared" ca="1" si="201"/>
        <v>95866.666666666672</v>
      </c>
      <c r="K453" s="9">
        <f t="shared" ca="1" si="202"/>
        <v>214966.66666666666</v>
      </c>
      <c r="L453" s="9">
        <f t="shared" ca="1" si="203"/>
        <v>193341.66666666666</v>
      </c>
      <c r="M453" s="9">
        <f t="shared" ca="1" si="204"/>
        <v>302791.66666666669</v>
      </c>
      <c r="N453" s="9">
        <f t="shared" ca="1" si="205"/>
        <v>355450</v>
      </c>
      <c r="O453" s="68"/>
      <c r="P453" s="78">
        <f t="shared" ca="1" si="222"/>
        <v>2.7399703340249593E-2</v>
      </c>
      <c r="Q453" s="78">
        <f t="shared" ca="1" si="221"/>
        <v>6.9306155472328435E-2</v>
      </c>
      <c r="R453" s="78">
        <f t="shared" ca="1" si="221"/>
        <v>8.2033815731666473E-2</v>
      </c>
      <c r="S453" s="78">
        <f t="shared" ca="1" si="221"/>
        <v>4.2767722375191934E-2</v>
      </c>
      <c r="T453" s="78">
        <f t="shared" ca="1" si="221"/>
        <v>3.9653229980904162E-2</v>
      </c>
      <c r="U453" s="78">
        <f t="shared" ca="1" si="221"/>
        <v>0.1176329857803413</v>
      </c>
      <c r="V453" s="78">
        <f t="shared" ca="1" si="221"/>
        <v>1.4445850895851549E-2</v>
      </c>
      <c r="W453" s="78">
        <f t="shared" ca="1" si="221"/>
        <v>5.004067109481368E-2</v>
      </c>
      <c r="X453" s="78">
        <f t="shared" ca="1" si="221"/>
        <v>0.11220872318861383</v>
      </c>
      <c r="Y453" s="78">
        <f t="shared" ca="1" si="221"/>
        <v>0.10092086318417698</v>
      </c>
      <c r="Z453" s="78">
        <f t="shared" ca="1" si="221"/>
        <v>0.15805178931067931</v>
      </c>
      <c r="AA453" s="78">
        <f t="shared" ca="1" si="221"/>
        <v>0.18553848964518277</v>
      </c>
    </row>
    <row r="454" spans="1:27" x14ac:dyDescent="0.3">
      <c r="A454" s="124">
        <v>2008</v>
      </c>
      <c r="B454" s="9">
        <f t="shared" ca="1" si="193"/>
        <v>1938000</v>
      </c>
      <c r="C454" s="9">
        <f t="shared" ca="1" si="194"/>
        <v>55716.666666666664</v>
      </c>
      <c r="D454" s="9">
        <f t="shared" ca="1" si="195"/>
        <v>134725</v>
      </c>
      <c r="E454" s="9">
        <f t="shared" ca="1" si="196"/>
        <v>152783.33333333334</v>
      </c>
      <c r="F454" s="9">
        <f t="shared" ca="1" si="197"/>
        <v>82525</v>
      </c>
      <c r="G454" s="9">
        <f t="shared" ca="1" si="198"/>
        <v>75733.333333333328</v>
      </c>
      <c r="H454" s="9">
        <f t="shared" ca="1" si="199"/>
        <v>225425</v>
      </c>
      <c r="I454" s="9">
        <f t="shared" ca="1" si="200"/>
        <v>28466.666666666668</v>
      </c>
      <c r="J454" s="9">
        <f t="shared" ca="1" si="201"/>
        <v>93700</v>
      </c>
      <c r="K454" s="9">
        <f t="shared" ca="1" si="202"/>
        <v>223116.66666666666</v>
      </c>
      <c r="L454" s="9">
        <f t="shared" ca="1" si="203"/>
        <v>195925</v>
      </c>
      <c r="M454" s="9">
        <f t="shared" ca="1" si="204"/>
        <v>305341.66666666669</v>
      </c>
      <c r="N454" s="9">
        <f t="shared" ca="1" si="205"/>
        <v>364541.66666666669</v>
      </c>
      <c r="O454" s="68"/>
      <c r="P454" s="78">
        <f t="shared" ca="1" si="222"/>
        <v>2.8749570003439973E-2</v>
      </c>
      <c r="Q454" s="78">
        <f t="shared" ca="1" si="221"/>
        <v>6.9517543859649117E-2</v>
      </c>
      <c r="R454" s="78">
        <f t="shared" ca="1" si="221"/>
        <v>7.8835569315445483E-2</v>
      </c>
      <c r="S454" s="78">
        <f t="shared" ca="1" si="221"/>
        <v>4.2582559339525282E-2</v>
      </c>
      <c r="T454" s="78">
        <f t="shared" ca="1" si="221"/>
        <v>3.9078087375300996E-2</v>
      </c>
      <c r="U454" s="78">
        <f t="shared" ca="1" si="221"/>
        <v>0.11631836945304437</v>
      </c>
      <c r="V454" s="78">
        <f t="shared" ca="1" si="221"/>
        <v>1.4688682490540077E-2</v>
      </c>
      <c r="W454" s="78">
        <f t="shared" ca="1" si="221"/>
        <v>4.8348813209494322E-2</v>
      </c>
      <c r="X454" s="78">
        <f t="shared" ca="1" si="221"/>
        <v>0.11512727898176814</v>
      </c>
      <c r="Y454" s="78">
        <f t="shared" ca="1" si="221"/>
        <v>0.10109649122807017</v>
      </c>
      <c r="Z454" s="78">
        <f t="shared" ca="1" si="221"/>
        <v>0.15755503955968353</v>
      </c>
      <c r="AA454" s="78">
        <f t="shared" ca="1" si="221"/>
        <v>0.18810199518403853</v>
      </c>
    </row>
    <row r="455" spans="1:27" x14ac:dyDescent="0.3">
      <c r="A455" s="124">
        <v>2009</v>
      </c>
      <c r="B455" s="9">
        <f t="shared" ca="1" si="193"/>
        <v>1901875</v>
      </c>
      <c r="C455" s="9">
        <f t="shared" ca="1" si="194"/>
        <v>52100</v>
      </c>
      <c r="D455" s="9">
        <f t="shared" ca="1" si="195"/>
        <v>130050</v>
      </c>
      <c r="E455" s="9">
        <f t="shared" ca="1" si="196"/>
        <v>142066.66666666666</v>
      </c>
      <c r="F455" s="9">
        <f t="shared" ca="1" si="197"/>
        <v>77758.333333333328</v>
      </c>
      <c r="G455" s="9">
        <f t="shared" ca="1" si="198"/>
        <v>71750</v>
      </c>
      <c r="H455" s="9">
        <f t="shared" ca="1" si="199"/>
        <v>220666.66666666666</v>
      </c>
      <c r="I455" s="9">
        <f t="shared" ca="1" si="200"/>
        <v>24700</v>
      </c>
      <c r="J455" s="9">
        <f t="shared" ca="1" si="201"/>
        <v>91116.666666666672</v>
      </c>
      <c r="K455" s="9">
        <f t="shared" ca="1" si="202"/>
        <v>230133.33333333334</v>
      </c>
      <c r="L455" s="9">
        <f t="shared" ca="1" si="203"/>
        <v>194291.66666666666</v>
      </c>
      <c r="M455" s="9">
        <f t="shared" ca="1" si="204"/>
        <v>298066.66666666669</v>
      </c>
      <c r="N455" s="9">
        <f t="shared" ca="1" si="205"/>
        <v>369175</v>
      </c>
      <c r="O455" s="68"/>
      <c r="P455" s="78">
        <f ca="1">C455/$B455</f>
        <v>2.7394019060138022E-2</v>
      </c>
      <c r="Q455" s="78">
        <f t="shared" ca="1" si="221"/>
        <v>6.8379888268156427E-2</v>
      </c>
      <c r="R455" s="78">
        <f t="shared" ca="1" si="221"/>
        <v>7.4698214481323244E-2</v>
      </c>
      <c r="S455" s="78">
        <f t="shared" ca="1" si="221"/>
        <v>4.08850914667543E-2</v>
      </c>
      <c r="T455" s="78">
        <f t="shared" ca="1" si="221"/>
        <v>3.7725928360170885E-2</v>
      </c>
      <c r="U455" s="78">
        <f t="shared" ca="1" si="221"/>
        <v>0.1160258516814547</v>
      </c>
      <c r="V455" s="78">
        <f t="shared" ca="1" si="221"/>
        <v>1.298718370029576E-2</v>
      </c>
      <c r="W455" s="78">
        <f t="shared" ca="1" si="221"/>
        <v>4.7908861868769859E-2</v>
      </c>
      <c r="X455" s="78">
        <f t="shared" ca="1" si="221"/>
        <v>0.12100339577171651</v>
      </c>
      <c r="Y455" s="78">
        <f t="shared" ca="1" si="221"/>
        <v>0.10215795815532916</v>
      </c>
      <c r="Z455" s="78">
        <f t="shared" ca="1" si="221"/>
        <v>0.15672253258845439</v>
      </c>
      <c r="AA455" s="78">
        <f t="shared" ca="1" si="221"/>
        <v>0.19411107459743673</v>
      </c>
    </row>
    <row r="456" spans="1:27" x14ac:dyDescent="0.3">
      <c r="A456" s="124">
        <v>2010</v>
      </c>
      <c r="B456" s="9">
        <f t="shared" ca="1" si="193"/>
        <v>1885600</v>
      </c>
      <c r="C456" s="9">
        <f t="shared" ca="1" si="194"/>
        <v>52600</v>
      </c>
      <c r="D456" s="9">
        <f t="shared" ca="1" si="195"/>
        <v>121483.33333333333</v>
      </c>
      <c r="E456" s="9">
        <f t="shared" ca="1" si="196"/>
        <v>137875</v>
      </c>
      <c r="F456" s="9">
        <f t="shared" ca="1" si="197"/>
        <v>78491.666666666672</v>
      </c>
      <c r="G456" s="9">
        <f t="shared" ca="1" si="198"/>
        <v>70458.333333333328</v>
      </c>
      <c r="H456" s="9">
        <f t="shared" ca="1" si="199"/>
        <v>217833.33333333334</v>
      </c>
      <c r="I456" s="9">
        <f t="shared" ca="1" si="200"/>
        <v>24666.666666666668</v>
      </c>
      <c r="J456" s="9">
        <f t="shared" ca="1" si="201"/>
        <v>91441.666666666672</v>
      </c>
      <c r="K456" s="9">
        <f t="shared" ca="1" si="202"/>
        <v>235241.66666666666</v>
      </c>
      <c r="L456" s="9">
        <f t="shared" ca="1" si="203"/>
        <v>194341.66666666666</v>
      </c>
      <c r="M456" s="9">
        <f t="shared" ca="1" si="204"/>
        <v>294858.33333333331</v>
      </c>
      <c r="N456" s="9">
        <f t="shared" ca="1" si="205"/>
        <v>366308.33333333331</v>
      </c>
      <c r="O456" s="68"/>
      <c r="P456" s="78">
        <f t="shared" ca="1" si="222"/>
        <v>2.7895630038184134E-2</v>
      </c>
      <c r="Q456" s="78">
        <f t="shared" ca="1" si="221"/>
        <v>6.4426884457643899E-2</v>
      </c>
      <c r="R456" s="78">
        <f t="shared" ca="1" si="221"/>
        <v>7.3119961815867635E-2</v>
      </c>
      <c r="S456" s="78">
        <f t="shared" ca="1" si="221"/>
        <v>4.1626891528779526E-2</v>
      </c>
      <c r="T456" s="78">
        <f t="shared" ca="1" si="221"/>
        <v>3.7366532315089802E-2</v>
      </c>
      <c r="U456" s="78">
        <f t="shared" ca="1" si="221"/>
        <v>0.1155246782633291</v>
      </c>
      <c r="V456" s="78">
        <f t="shared" ca="1" si="221"/>
        <v>1.3081600905105361E-2</v>
      </c>
      <c r="W456" s="78">
        <f t="shared" ca="1" si="221"/>
        <v>4.8494732003959838E-2</v>
      </c>
      <c r="X456" s="78">
        <f t="shared" ca="1" si="221"/>
        <v>0.12475692971291188</v>
      </c>
      <c r="Y456" s="78">
        <f t="shared" ca="1" si="221"/>
        <v>0.10306622118512232</v>
      </c>
      <c r="Z456" s="78">
        <f t="shared" ca="1" si="221"/>
        <v>0.15637374487342667</v>
      </c>
      <c r="AA456" s="78">
        <f t="shared" ca="1" si="221"/>
        <v>0.19426619290057981</v>
      </c>
    </row>
    <row r="457" spans="1:27" x14ac:dyDescent="0.3">
      <c r="A457" s="124">
        <v>2011</v>
      </c>
      <c r="B457" s="9">
        <f t="shared" ca="1" si="193"/>
        <v>1902858.3333333333</v>
      </c>
      <c r="C457" s="9">
        <f t="shared" ca="1" si="194"/>
        <v>54625</v>
      </c>
      <c r="D457" s="9">
        <f t="shared" ca="1" si="195"/>
        <v>121858.33333333333</v>
      </c>
      <c r="E457" s="9">
        <f t="shared" ca="1" si="196"/>
        <v>139708.33333333334</v>
      </c>
      <c r="F457" s="9">
        <f t="shared" ca="1" si="197"/>
        <v>81058.333333333328</v>
      </c>
      <c r="G457" s="9">
        <f t="shared" ca="1" si="198"/>
        <v>72208.333333333328</v>
      </c>
      <c r="H457" s="9">
        <f t="shared" ca="1" si="199"/>
        <v>220950</v>
      </c>
      <c r="I457" s="9">
        <f t="shared" ca="1" si="200"/>
        <v>23700</v>
      </c>
      <c r="J457" s="9">
        <f t="shared" ca="1" si="201"/>
        <v>91808.333333333328</v>
      </c>
      <c r="K457" s="9">
        <f t="shared" ca="1" si="202"/>
        <v>239966.66666666666</v>
      </c>
      <c r="L457" s="9">
        <f t="shared" ca="1" si="203"/>
        <v>200891.66666666666</v>
      </c>
      <c r="M457" s="9">
        <f t="shared" ca="1" si="204"/>
        <v>299233.33333333331</v>
      </c>
      <c r="N457" s="9">
        <f t="shared" ca="1" si="205"/>
        <v>356850</v>
      </c>
      <c r="O457" s="68"/>
      <c r="P457" s="78">
        <f t="shared" ca="1" si="222"/>
        <v>2.8706813872113445E-2</v>
      </c>
      <c r="Q457" s="78">
        <f t="shared" ca="1" si="221"/>
        <v>6.4039624599834463E-2</v>
      </c>
      <c r="R457" s="78">
        <f t="shared" ca="1" si="221"/>
        <v>7.3420249361705867E-2</v>
      </c>
      <c r="S457" s="78">
        <f t="shared" ca="1" si="221"/>
        <v>4.2598196572699844E-2</v>
      </c>
      <c r="T457" s="78">
        <f t="shared" ca="1" si="221"/>
        <v>3.7947298581519906E-2</v>
      </c>
      <c r="U457" s="78">
        <f t="shared" ca="1" si="221"/>
        <v>0.11611479222047534</v>
      </c>
      <c r="V457" s="78">
        <f t="shared" ca="1" si="221"/>
        <v>1.2454947162820845E-2</v>
      </c>
      <c r="W457" s="78">
        <f t="shared" ca="1" si="221"/>
        <v>4.8247592437692416E-2</v>
      </c>
      <c r="X457" s="78">
        <f t="shared" ca="1" si="221"/>
        <v>0.1261085297118808</v>
      </c>
      <c r="Y457" s="78">
        <f t="shared" ca="1" si="221"/>
        <v>0.10557363264912872</v>
      </c>
      <c r="Z457" s="78">
        <f t="shared" ca="1" si="221"/>
        <v>0.15725465637221198</v>
      </c>
      <c r="AA457" s="78">
        <f t="shared" ca="1" si="221"/>
        <v>0.18753366645791639</v>
      </c>
    </row>
    <row r="458" spans="1:27" x14ac:dyDescent="0.3">
      <c r="A458" s="124">
        <v>2012</v>
      </c>
      <c r="B458" s="9">
        <f t="shared" ca="1" si="193"/>
        <v>1926891.6666666667</v>
      </c>
      <c r="C458" s="9">
        <f t="shared" ca="1" si="194"/>
        <v>55766.666666666664</v>
      </c>
      <c r="D458" s="9">
        <f t="shared" ca="1" si="195"/>
        <v>126208.33333333333</v>
      </c>
      <c r="E458" s="9">
        <f t="shared" ca="1" si="196"/>
        <v>142208.33333333334</v>
      </c>
      <c r="F458" s="9">
        <f t="shared" ca="1" si="197"/>
        <v>82833.333333333328</v>
      </c>
      <c r="G458" s="9">
        <f t="shared" ca="1" si="198"/>
        <v>72433.333333333328</v>
      </c>
      <c r="H458" s="9">
        <f t="shared" ca="1" si="199"/>
        <v>222541.66666666666</v>
      </c>
      <c r="I458" s="9">
        <f t="shared" ca="1" si="200"/>
        <v>24991.666666666668</v>
      </c>
      <c r="J458" s="9">
        <f t="shared" ca="1" si="201"/>
        <v>91566.666666666672</v>
      </c>
      <c r="K458" s="9">
        <f t="shared" ca="1" si="202"/>
        <v>243558.33333333334</v>
      </c>
      <c r="L458" s="9">
        <f t="shared" ca="1" si="203"/>
        <v>207066.66666666666</v>
      </c>
      <c r="M458" s="9">
        <f t="shared" ca="1" si="204"/>
        <v>309000</v>
      </c>
      <c r="N458" s="9">
        <f t="shared" ca="1" si="205"/>
        <v>348716.66666666669</v>
      </c>
      <c r="O458" s="68"/>
      <c r="P458" s="78">
        <f t="shared" ca="1" si="222"/>
        <v>2.8941256860141762E-2</v>
      </c>
      <c r="Q458" s="78">
        <f t="shared" ca="1" si="221"/>
        <v>6.5498406327980721E-2</v>
      </c>
      <c r="R458" s="78">
        <f t="shared" ca="1" si="221"/>
        <v>7.3801934895146332E-2</v>
      </c>
      <c r="S458" s="78">
        <f t="shared" ca="1" si="221"/>
        <v>4.2988059352930236E-2</v>
      </c>
      <c r="T458" s="78">
        <f t="shared" ca="1" si="221"/>
        <v>3.7590765784272596E-2</v>
      </c>
      <c r="U458" s="78">
        <f t="shared" ca="1" si="221"/>
        <v>0.11549256790945693</v>
      </c>
      <c r="V458" s="78">
        <f t="shared" ca="1" si="221"/>
        <v>1.2969938631734183E-2</v>
      </c>
      <c r="W458" s="78">
        <f ca="1">J458/$B458</f>
        <v>4.7520402029174791E-2</v>
      </c>
      <c r="X458" s="78">
        <f t="shared" ca="1" si="221"/>
        <v>0.12639959866278591</v>
      </c>
      <c r="Y458" s="78">
        <f t="shared" ca="1" si="221"/>
        <v>0.10746149887340145</v>
      </c>
      <c r="Z458" s="78">
        <f t="shared" ca="1" si="221"/>
        <v>0.16036189545338564</v>
      </c>
      <c r="AA458" s="78">
        <f t="shared" ca="1" si="221"/>
        <v>0.1809736752195894</v>
      </c>
    </row>
    <row r="459" spans="1:27" x14ac:dyDescent="0.3">
      <c r="A459" s="124">
        <v>2013</v>
      </c>
      <c r="B459" s="9">
        <f t="shared" ca="1" si="193"/>
        <v>1953950</v>
      </c>
      <c r="C459" s="9">
        <f t="shared" ca="1" si="194"/>
        <v>55408.333333333336</v>
      </c>
      <c r="D459" s="9">
        <f t="shared" ca="1" si="195"/>
        <v>131108.33333333334</v>
      </c>
      <c r="E459" s="9">
        <f t="shared" ca="1" si="196"/>
        <v>144575</v>
      </c>
      <c r="F459" s="9">
        <f t="shared" ca="1" si="197"/>
        <v>85500</v>
      </c>
      <c r="G459" s="9">
        <f t="shared" ca="1" si="198"/>
        <v>73241.666666666672</v>
      </c>
      <c r="H459" s="9">
        <f t="shared" ca="1" si="199"/>
        <v>224083.33333333334</v>
      </c>
      <c r="I459" s="9">
        <f t="shared" ca="1" si="200"/>
        <v>26350</v>
      </c>
      <c r="J459" s="9">
        <f t="shared" ca="1" si="201"/>
        <v>92658.333333333328</v>
      </c>
      <c r="K459" s="9">
        <f t="shared" ca="1" si="202"/>
        <v>248591.66666666666</v>
      </c>
      <c r="L459" s="9">
        <f t="shared" ca="1" si="203"/>
        <v>213575</v>
      </c>
      <c r="M459" s="9">
        <f t="shared" ca="1" si="204"/>
        <v>320383.33333333331</v>
      </c>
      <c r="N459" s="9">
        <f t="shared" ca="1" si="205"/>
        <v>338475</v>
      </c>
      <c r="O459" s="68"/>
      <c r="P459" s="78">
        <f t="shared" ca="1" si="222"/>
        <v>2.8357088632428331E-2</v>
      </c>
      <c r="Q459" s="78">
        <f t="shared" ca="1" si="221"/>
        <v>6.7099123996690463E-2</v>
      </c>
      <c r="R459" s="78">
        <f t="shared" ca="1" si="221"/>
        <v>7.3991146139870526E-2</v>
      </c>
      <c r="S459" s="78">
        <f t="shared" ca="1" si="221"/>
        <v>4.3757516824893164E-2</v>
      </c>
      <c r="T459" s="78">
        <f t="shared" ca="1" si="221"/>
        <v>3.7483900133916767E-2</v>
      </c>
      <c r="U459" s="78">
        <f t="shared" ca="1" si="221"/>
        <v>0.11468222489487108</v>
      </c>
      <c r="V459" s="78">
        <f t="shared" ca="1" si="221"/>
        <v>1.3485503723227309E-2</v>
      </c>
      <c r="W459" s="78">
        <f t="shared" ca="1" si="221"/>
        <v>4.7421036021051369E-2</v>
      </c>
      <c r="X459" s="78">
        <f t="shared" ca="1" si="221"/>
        <v>0.12722519341163627</v>
      </c>
      <c r="Y459" s="78">
        <f t="shared" ca="1" si="221"/>
        <v>0.10930422989329307</v>
      </c>
      <c r="Z459" s="78">
        <f t="shared" ca="1" si="221"/>
        <v>0.16396700700290862</v>
      </c>
      <c r="AA459" s="78">
        <f t="shared" ca="1" si="221"/>
        <v>0.17322602932521303</v>
      </c>
    </row>
    <row r="460" spans="1:27" x14ac:dyDescent="0.3">
      <c r="A460" s="124">
        <v>2014</v>
      </c>
      <c r="B460" s="9">
        <f t="shared" ca="1" si="193"/>
        <v>1984525</v>
      </c>
      <c r="C460" s="9">
        <f t="shared" ca="1" si="194"/>
        <v>55625</v>
      </c>
      <c r="D460" s="9">
        <f t="shared" ca="1" si="195"/>
        <v>139000</v>
      </c>
      <c r="E460" s="9">
        <f t="shared" ca="1" si="196"/>
        <v>147466.66666666666</v>
      </c>
      <c r="F460" s="9">
        <f t="shared" ca="1" si="197"/>
        <v>88591.666666666672</v>
      </c>
      <c r="G460" s="9">
        <f t="shared" ca="1" si="198"/>
        <v>73258.333333333328</v>
      </c>
      <c r="H460" s="9">
        <f t="shared" ca="1" si="199"/>
        <v>227708.33333333334</v>
      </c>
      <c r="I460" s="9">
        <f t="shared" ca="1" si="200"/>
        <v>25958.333333333332</v>
      </c>
      <c r="J460" s="9">
        <f t="shared" ca="1" si="201"/>
        <v>92841.666666666672</v>
      </c>
      <c r="K460" s="9">
        <f t="shared" ca="1" si="202"/>
        <v>253808.33333333334</v>
      </c>
      <c r="L460" s="9">
        <f t="shared" ca="1" si="203"/>
        <v>221216.66666666666</v>
      </c>
      <c r="M460" s="9">
        <f t="shared" ca="1" si="204"/>
        <v>329375</v>
      </c>
      <c r="N460" s="9">
        <f t="shared" ca="1" si="205"/>
        <v>329675</v>
      </c>
      <c r="O460" s="68"/>
      <c r="P460" s="78">
        <f ca="1">C460/$B460</f>
        <v>2.8029377306912233E-2</v>
      </c>
      <c r="Q460" s="78">
        <f t="shared" ca="1" si="221"/>
        <v>7.0041949584913263E-2</v>
      </c>
      <c r="R460" s="78">
        <f t="shared" ca="1" si="221"/>
        <v>7.4308293756272487E-2</v>
      </c>
      <c r="S460" s="78">
        <f t="shared" ca="1" si="221"/>
        <v>4.464124496625977E-2</v>
      </c>
      <c r="T460" s="78">
        <f t="shared" ca="1" si="221"/>
        <v>3.6914794892144637E-2</v>
      </c>
      <c r="U460" s="78">
        <f t="shared" ca="1" si="221"/>
        <v>0.1147419827582587</v>
      </c>
      <c r="V460" s="78">
        <f t="shared" ca="1" si="221"/>
        <v>1.3080376076559042E-2</v>
      </c>
      <c r="W460" s="78">
        <f t="shared" ca="1" si="221"/>
        <v>4.6782815367237336E-2</v>
      </c>
      <c r="X460" s="78">
        <f t="shared" ca="1" si="221"/>
        <v>0.12789374451485033</v>
      </c>
      <c r="Y460" s="78">
        <f t="shared" ca="1" si="221"/>
        <v>0.11147083894970668</v>
      </c>
      <c r="Z460" s="78">
        <f t="shared" ca="1" si="221"/>
        <v>0.1659717060757612</v>
      </c>
      <c r="AA460" s="78">
        <f t="shared" ca="1" si="221"/>
        <v>0.16612287575112433</v>
      </c>
    </row>
    <row r="461" spans="1:27" x14ac:dyDescent="0.3">
      <c r="A461" s="124">
        <v>2015</v>
      </c>
      <c r="B461" s="9">
        <f t="shared" ca="1" si="193"/>
        <v>1989425</v>
      </c>
      <c r="C461" s="9">
        <f t="shared" ca="1" si="194"/>
        <v>48083.333333333336</v>
      </c>
      <c r="D461" s="9">
        <f t="shared" ca="1" si="195"/>
        <v>140941.66666666666</v>
      </c>
      <c r="E461" s="9">
        <f t="shared" ca="1" si="196"/>
        <v>144150</v>
      </c>
      <c r="F461" s="9">
        <f t="shared" ca="1" si="197"/>
        <v>87891.666666666672</v>
      </c>
      <c r="G461" s="9">
        <f t="shared" ca="1" si="198"/>
        <v>72508.333333333328</v>
      </c>
      <c r="H461" s="9">
        <f t="shared" ca="1" si="199"/>
        <v>232333.33333333334</v>
      </c>
      <c r="I461" s="9">
        <f t="shared" ca="1" si="200"/>
        <v>25416.666666666668</v>
      </c>
      <c r="J461" s="9">
        <f t="shared" ca="1" si="201"/>
        <v>91416.666666666672</v>
      </c>
      <c r="K461" s="9">
        <f t="shared" ca="1" si="202"/>
        <v>257966.66666666666</v>
      </c>
      <c r="L461" s="9">
        <f t="shared" ca="1" si="203"/>
        <v>228191.66666666666</v>
      </c>
      <c r="M461" s="9">
        <f t="shared" ca="1" si="204"/>
        <v>333508.33333333331</v>
      </c>
      <c r="N461" s="9">
        <f t="shared" ca="1" si="205"/>
        <v>327016.66666666669</v>
      </c>
      <c r="O461" s="68"/>
      <c r="P461" s="78">
        <f t="shared" ca="1" si="222"/>
        <v>2.4169462700696601E-2</v>
      </c>
      <c r="Q461" s="78">
        <f t="shared" ca="1" si="221"/>
        <v>7.0845428536721239E-2</v>
      </c>
      <c r="R461" s="78">
        <f t="shared" ca="1" si="221"/>
        <v>7.2458122321776397E-2</v>
      </c>
      <c r="S461" s="78">
        <f t="shared" ca="1" si="221"/>
        <v>4.4179432080458762E-2</v>
      </c>
      <c r="T461" s="78">
        <f t="shared" ca="1" si="221"/>
        <v>3.6446879542246291E-2</v>
      </c>
      <c r="U461" s="78">
        <f t="shared" ca="1" si="221"/>
        <v>0.11678416292814926</v>
      </c>
      <c r="V461" s="78">
        <f t="shared" ca="1" si="221"/>
        <v>1.2775885829657649E-2</v>
      </c>
      <c r="W461" s="78">
        <f t="shared" ca="1" si="221"/>
        <v>4.5951300836506365E-2</v>
      </c>
      <c r="X461" s="78">
        <f t="shared" ca="1" si="221"/>
        <v>0.12966895794848596</v>
      </c>
      <c r="Y461" s="78">
        <f t="shared" ca="1" si="221"/>
        <v>0.11470232186016897</v>
      </c>
      <c r="Z461" s="78">
        <f t="shared" ca="1" si="221"/>
        <v>0.16764056616023892</v>
      </c>
      <c r="AA461" s="78">
        <f t="shared" ca="1" si="221"/>
        <v>0.1643774792548936</v>
      </c>
    </row>
    <row r="462" spans="1:27" x14ac:dyDescent="0.3">
      <c r="A462" s="124">
        <v>2016</v>
      </c>
      <c r="B462" s="9">
        <f t="shared" ca="1" si="193"/>
        <v>1975083.3333333333</v>
      </c>
      <c r="C462" s="9">
        <f t="shared" ca="1" si="194"/>
        <v>39550</v>
      </c>
      <c r="D462" s="9">
        <f t="shared" ca="1" si="195"/>
        <v>143866.66666666666</v>
      </c>
      <c r="E462" s="9">
        <f t="shared" ca="1" si="196"/>
        <v>136583.33333333334</v>
      </c>
      <c r="F462" s="9">
        <f t="shared" ca="1" si="197"/>
        <v>85350</v>
      </c>
      <c r="G462" s="9">
        <f t="shared" ca="1" si="198"/>
        <v>70241.666666666672</v>
      </c>
      <c r="H462" s="9">
        <f t="shared" ca="1" si="199"/>
        <v>236216.66666666666</v>
      </c>
      <c r="I462" s="9">
        <f t="shared" ca="1" si="200"/>
        <v>25325</v>
      </c>
      <c r="J462" s="9">
        <f t="shared" ca="1" si="201"/>
        <v>90200</v>
      </c>
      <c r="K462" s="9">
        <f t="shared" ca="1" si="202"/>
        <v>263975</v>
      </c>
      <c r="L462" s="9">
        <f t="shared" ca="1" si="203"/>
        <v>227383.33333333334</v>
      </c>
      <c r="M462" s="9">
        <f t="shared" ca="1" si="204"/>
        <v>332291.66666666669</v>
      </c>
      <c r="N462" s="9">
        <f t="shared" ca="1" si="205"/>
        <v>324100</v>
      </c>
      <c r="O462" s="68"/>
      <c r="P462" s="78">
        <f t="shared" ref="P462:AA466" ca="1" si="223">C462/$B462</f>
        <v>2.0024471541285178E-2</v>
      </c>
      <c r="Q462" s="78">
        <f t="shared" ca="1" si="223"/>
        <v>7.2840808404708662E-2</v>
      </c>
      <c r="R462" s="78">
        <f t="shared" ca="1" si="223"/>
        <v>6.9153200286907732E-2</v>
      </c>
      <c r="S462" s="78">
        <f t="shared" ca="1" si="223"/>
        <v>4.3213366524619219E-2</v>
      </c>
      <c r="T462" s="78">
        <f t="shared" ca="1" si="223"/>
        <v>3.5563900257373111E-2</v>
      </c>
      <c r="U462" s="78">
        <f t="shared" ca="1" si="223"/>
        <v>0.11959832918442259</v>
      </c>
      <c r="V462" s="78">
        <f t="shared" ca="1" si="223"/>
        <v>1.2822243787181976E-2</v>
      </c>
      <c r="W462" s="78">
        <f t="shared" ca="1" si="223"/>
        <v>4.5668959115649131E-2</v>
      </c>
      <c r="X462" s="78">
        <f t="shared" ca="1" si="223"/>
        <v>0.13365258849837561</v>
      </c>
      <c r="Y462" s="78">
        <f t="shared" ca="1" si="223"/>
        <v>0.11512594405299355</v>
      </c>
      <c r="Z462" s="78">
        <f t="shared" ca="1" si="223"/>
        <v>0.16824184633559766</v>
      </c>
      <c r="AA462" s="78">
        <f t="shared" ca="1" si="223"/>
        <v>0.16409434201088563</v>
      </c>
    </row>
    <row r="463" spans="1:27" x14ac:dyDescent="0.3">
      <c r="A463" s="124">
        <v>2017</v>
      </c>
      <c r="B463" s="9">
        <f t="shared" ca="1" si="193"/>
        <v>1978800</v>
      </c>
      <c r="C463" s="9">
        <f t="shared" ca="1" si="194"/>
        <v>35300</v>
      </c>
      <c r="D463" s="9">
        <f t="shared" ca="1" si="195"/>
        <v>150691.66666666666</v>
      </c>
      <c r="E463" s="9">
        <f t="shared" ca="1" si="196"/>
        <v>134458.33333333334</v>
      </c>
      <c r="F463" s="9">
        <f t="shared" ca="1" si="197"/>
        <v>79708.333333333328</v>
      </c>
      <c r="G463" s="9">
        <f t="shared" ca="1" si="198"/>
        <v>70775</v>
      </c>
      <c r="H463" s="9">
        <f t="shared" ca="1" si="199"/>
        <v>231850</v>
      </c>
      <c r="I463" s="9">
        <f t="shared" ca="1" si="200"/>
        <v>22116.666666666668</v>
      </c>
      <c r="J463" s="9">
        <f t="shared" ca="1" si="201"/>
        <v>92466.666666666672</v>
      </c>
      <c r="K463" s="9">
        <f t="shared" ca="1" si="202"/>
        <v>268258.33333333331</v>
      </c>
      <c r="L463" s="9">
        <f t="shared" ca="1" si="203"/>
        <v>233791.66666666666</v>
      </c>
      <c r="M463" s="9">
        <f t="shared" ca="1" si="204"/>
        <v>337041.66666666669</v>
      </c>
      <c r="N463" s="9">
        <f t="shared" ca="1" si="205"/>
        <v>322341.66666666669</v>
      </c>
      <c r="O463" s="68"/>
      <c r="P463" s="78">
        <f t="shared" ca="1" si="223"/>
        <v>1.7839094400646856E-2</v>
      </c>
      <c r="Q463" s="78">
        <f t="shared" ca="1" si="223"/>
        <v>7.6153055724007809E-2</v>
      </c>
      <c r="R463" s="78">
        <f t="shared" ca="1" si="223"/>
        <v>6.7949430631359081E-2</v>
      </c>
      <c r="S463" s="78">
        <f t="shared" ca="1" si="223"/>
        <v>4.028114682299036E-2</v>
      </c>
      <c r="T463" s="78">
        <f t="shared" ca="1" si="223"/>
        <v>3.5766626238124113E-2</v>
      </c>
      <c r="U463" s="78">
        <f t="shared" ca="1" si="223"/>
        <v>0.1171669698807358</v>
      </c>
      <c r="V463" s="78">
        <f t="shared" ca="1" si="223"/>
        <v>1.1176807492756553E-2</v>
      </c>
      <c r="W463" s="78">
        <f t="shared" ca="1" si="223"/>
        <v>4.6728657098578263E-2</v>
      </c>
      <c r="X463" s="78">
        <f t="shared" ca="1" si="223"/>
        <v>0.13556616804797519</v>
      </c>
      <c r="Y463" s="78">
        <f t="shared" ca="1" si="223"/>
        <v>0.11814820429890169</v>
      </c>
      <c r="Z463" s="78">
        <f t="shared" ca="1" si="223"/>
        <v>0.17032629202883903</v>
      </c>
      <c r="AA463" s="78">
        <f t="shared" ca="1" si="223"/>
        <v>0.16289754733508524</v>
      </c>
    </row>
    <row r="464" spans="1:27" x14ac:dyDescent="0.3">
      <c r="A464" s="124">
        <v>2018</v>
      </c>
      <c r="B464" s="9">
        <f t="shared" ca="1" si="193"/>
        <v>1986700.8333333333</v>
      </c>
      <c r="C464" s="9">
        <f t="shared" ca="1" si="194"/>
        <v>34866.666666666664</v>
      </c>
      <c r="D464" s="9">
        <f t="shared" ca="1" si="195"/>
        <v>148016.66666666666</v>
      </c>
      <c r="E464" s="9">
        <f t="shared" ca="1" si="196"/>
        <v>138141.66666666666</v>
      </c>
      <c r="F464" s="9">
        <f t="shared" ca="1" si="197"/>
        <v>79650</v>
      </c>
      <c r="G464" s="9">
        <f t="shared" ca="1" si="198"/>
        <v>70841.666666666672</v>
      </c>
      <c r="H464" s="9">
        <f t="shared" ca="1" si="199"/>
        <v>229666.66666666666</v>
      </c>
      <c r="I464" s="9">
        <f t="shared" ca="1" si="200"/>
        <v>22858.333333333332</v>
      </c>
      <c r="J464" s="9">
        <f t="shared" ca="1" si="201"/>
        <v>92083.333333333328</v>
      </c>
      <c r="K464" s="9">
        <f t="shared" ca="1" si="202"/>
        <v>272216.66666666669</v>
      </c>
      <c r="L464" s="9">
        <f t="shared" ca="1" si="203"/>
        <v>237383.33333333334</v>
      </c>
      <c r="M464" s="9">
        <f t="shared" ca="1" si="204"/>
        <v>335700</v>
      </c>
      <c r="N464" s="9">
        <f t="shared" ca="1" si="205"/>
        <v>324541.66666666669</v>
      </c>
      <c r="O464" s="68"/>
      <c r="P464" s="78">
        <f t="shared" ca="1" si="223"/>
        <v>1.755003374522502E-2</v>
      </c>
      <c r="Q464" s="78">
        <f t="shared" ca="1" si="223"/>
        <v>7.4503752242515958E-2</v>
      </c>
      <c r="R464" s="78">
        <f t="shared" ca="1" si="223"/>
        <v>6.9533200142111645E-2</v>
      </c>
      <c r="S464" s="78">
        <f t="shared" ca="1" si="223"/>
        <v>4.0091592384526947E-2</v>
      </c>
      <c r="T464" s="78">
        <f t="shared" ca="1" si="223"/>
        <v>3.565794380214099E-2</v>
      </c>
      <c r="U464" s="78">
        <f t="shared" ca="1" si="223"/>
        <v>0.11560203872332732</v>
      </c>
      <c r="V464" s="78">
        <f t="shared" ca="1" si="223"/>
        <v>1.1505674608783992E-2</v>
      </c>
      <c r="W464" s="78">
        <f t="shared" ca="1" si="223"/>
        <v>4.6349874016428406E-2</v>
      </c>
      <c r="X464" s="78">
        <f t="shared" ca="1" si="223"/>
        <v>0.13701945562177834</v>
      </c>
      <c r="Y464" s="78">
        <f t="shared" ca="1" si="223"/>
        <v>0.11948620011149139</v>
      </c>
      <c r="Z464" s="78">
        <f t="shared" ca="1" si="223"/>
        <v>0.16897360406133954</v>
      </c>
      <c r="AA464" s="78">
        <f t="shared" ca="1" si="223"/>
        <v>0.1633570899158194</v>
      </c>
    </row>
    <row r="465" spans="1:27" x14ac:dyDescent="0.3">
      <c r="A465" s="124">
        <v>2019</v>
      </c>
      <c r="B465" s="9">
        <f t="shared" ca="1" si="193"/>
        <v>1986433.3333333333</v>
      </c>
      <c r="C465" s="9">
        <f t="shared" ca="1" si="194"/>
        <v>35725</v>
      </c>
      <c r="D465" s="9">
        <f t="shared" ca="1" si="195"/>
        <v>142058.33333333334</v>
      </c>
      <c r="E465" s="9">
        <f t="shared" ca="1" si="196"/>
        <v>137558.33333333334</v>
      </c>
      <c r="F465" s="9">
        <f t="shared" ca="1" si="197"/>
        <v>85291.666666666672</v>
      </c>
      <c r="G465" s="9">
        <f t="shared" ca="1" si="198"/>
        <v>69450</v>
      </c>
      <c r="H465" s="9">
        <f t="shared" ca="1" si="199"/>
        <v>225733.33333333334</v>
      </c>
      <c r="I465" s="9">
        <f t="shared" ca="1" si="200"/>
        <v>21783.333333333332</v>
      </c>
      <c r="J465" s="9">
        <f t="shared" ca="1" si="201"/>
        <v>90558.333333333328</v>
      </c>
      <c r="K465" s="9">
        <f t="shared" ca="1" si="202"/>
        <v>276683.33333333331</v>
      </c>
      <c r="L465" s="9">
        <f t="shared" ca="1" si="203"/>
        <v>238558.33333333334</v>
      </c>
      <c r="M465" s="9">
        <f t="shared" ca="1" si="204"/>
        <v>336575</v>
      </c>
      <c r="N465" s="9">
        <f t="shared" ca="1" si="205"/>
        <v>326375</v>
      </c>
      <c r="O465" s="68"/>
      <c r="P465" s="78">
        <f ca="1">C465/$B465</f>
        <v>1.7984494823217494E-2</v>
      </c>
      <c r="Q465" s="78">
        <f t="shared" ca="1" si="223"/>
        <v>7.1514271810447547E-2</v>
      </c>
      <c r="R465" s="78">
        <f t="shared" ca="1" si="223"/>
        <v>6.924890507274345E-2</v>
      </c>
      <c r="S465" s="78">
        <f t="shared" ca="1" si="223"/>
        <v>4.2937089926669246E-2</v>
      </c>
      <c r="T465" s="78">
        <f t="shared" ca="1" si="223"/>
        <v>3.4962159985233165E-2</v>
      </c>
      <c r="U465" s="78">
        <f t="shared" ca="1" si="223"/>
        <v>0.11363750776097865</v>
      </c>
      <c r="V465" s="78">
        <f t="shared" ca="1" si="223"/>
        <v>1.0966053059923144E-2</v>
      </c>
      <c r="W465" s="78">
        <f t="shared" ca="1" si="223"/>
        <v>4.5588408034500698E-2</v>
      </c>
      <c r="X465" s="78">
        <f t="shared" ca="1" si="223"/>
        <v>0.13928649338009497</v>
      </c>
      <c r="Y465" s="78">
        <f t="shared" ca="1" si="223"/>
        <v>0.12009380296343532</v>
      </c>
      <c r="Z465" s="78">
        <f t="shared" ca="1" si="223"/>
        <v>0.16943684660950112</v>
      </c>
      <c r="AA465" s="78">
        <f t="shared" ca="1" si="223"/>
        <v>0.16430201533737185</v>
      </c>
    </row>
    <row r="466" spans="1:27" x14ac:dyDescent="0.3">
      <c r="A466" s="124">
        <v>2020</v>
      </c>
      <c r="B466" s="9">
        <f t="shared" ca="1" si="193"/>
        <v>1870050</v>
      </c>
      <c r="C466" s="9">
        <f t="shared" ca="1" si="194"/>
        <v>31241.666666666668</v>
      </c>
      <c r="D466" s="9">
        <f t="shared" ca="1" si="195"/>
        <v>128858.33333333333</v>
      </c>
      <c r="E466" s="9">
        <f t="shared" ca="1" si="196"/>
        <v>130058.33333333333</v>
      </c>
      <c r="F466" s="9">
        <f t="shared" ca="1" si="197"/>
        <v>85366.666666666672</v>
      </c>
      <c r="G466" s="9">
        <f t="shared" ca="1" si="198"/>
        <v>63858.333333333336</v>
      </c>
      <c r="H466" s="9">
        <f t="shared" ca="1" si="199"/>
        <v>215816.66666666666</v>
      </c>
      <c r="I466" s="9">
        <f t="shared" ca="1" si="200"/>
        <v>19583.333333333332</v>
      </c>
      <c r="J466" s="9">
        <f t="shared" ca="1" si="201"/>
        <v>91516.666666666672</v>
      </c>
      <c r="K466" s="9">
        <f t="shared" ca="1" si="202"/>
        <v>255833.33333333334</v>
      </c>
      <c r="L466" s="9">
        <f t="shared" ca="1" si="203"/>
        <v>198583.33333333334</v>
      </c>
      <c r="M466" s="9">
        <f t="shared" ca="1" si="204"/>
        <v>323716.66666666669</v>
      </c>
      <c r="N466" s="9">
        <f t="shared" ca="1" si="205"/>
        <v>325650</v>
      </c>
      <c r="O466" s="68"/>
      <c r="P466" s="78">
        <f t="shared" ref="P466" ca="1" si="224">C466/$B466</f>
        <v>1.6706326925305028E-2</v>
      </c>
      <c r="Q466" s="78">
        <f t="shared" ca="1" si="223"/>
        <v>6.8906357227525111E-2</v>
      </c>
      <c r="R466" s="78">
        <f t="shared" ca="1" si="223"/>
        <v>6.954805129987611E-2</v>
      </c>
      <c r="S466" s="78">
        <f t="shared" ca="1" si="223"/>
        <v>4.5649403313636892E-2</v>
      </c>
      <c r="T466" s="78">
        <f t="shared" ca="1" si="223"/>
        <v>3.4147928308512251E-2</v>
      </c>
      <c r="U466" s="78">
        <f t="shared" ca="1" si="223"/>
        <v>0.11540689642879423</v>
      </c>
      <c r="V466" s="78">
        <f t="shared" ca="1" si="223"/>
        <v>1.0472090764061566E-2</v>
      </c>
      <c r="W466" s="78">
        <f t="shared" ca="1" si="223"/>
        <v>4.8938085434435799E-2</v>
      </c>
      <c r="X466" s="78">
        <f t="shared" ca="1" si="223"/>
        <v>0.13680561125816601</v>
      </c>
      <c r="Y466" s="78">
        <f t="shared" ca="1" si="223"/>
        <v>0.10619145655642007</v>
      </c>
      <c r="Z466" s="78">
        <f t="shared" ca="1" si="223"/>
        <v>0.17310588843435559</v>
      </c>
      <c r="AA466" s="78">
        <f t="shared" ca="1" si="223"/>
        <v>0.17413972888425444</v>
      </c>
    </row>
    <row r="467" spans="1:27" x14ac:dyDescent="0.3">
      <c r="A467" s="124">
        <v>2021</v>
      </c>
      <c r="B467" s="9">
        <f t="shared" ca="1" si="193"/>
        <v>1846058.3333333333</v>
      </c>
      <c r="C467" s="9">
        <f t="shared" ca="1" si="194"/>
        <v>29391.666666666668</v>
      </c>
      <c r="D467" s="9">
        <f t="shared" ca="1" si="195"/>
        <v>118500</v>
      </c>
      <c r="E467" s="9">
        <f t="shared" ca="1" si="196"/>
        <v>126641.66666666667</v>
      </c>
      <c r="F467" s="9">
        <f t="shared" ca="1" si="197"/>
        <v>81350</v>
      </c>
      <c r="G467" s="9">
        <f t="shared" ca="1" si="198"/>
        <v>63675</v>
      </c>
      <c r="H467" s="9">
        <f t="shared" ca="1" si="199"/>
        <v>217208.33333333334</v>
      </c>
      <c r="I467" s="9">
        <f t="shared" ca="1" si="200"/>
        <v>17616.666666666668</v>
      </c>
      <c r="J467" s="9">
        <f t="shared" ca="1" si="201"/>
        <v>89116.666666666672</v>
      </c>
      <c r="K467" s="9">
        <f t="shared" ca="1" si="202"/>
        <v>269166.66666666669</v>
      </c>
      <c r="L467" s="9">
        <f t="shared" ca="1" si="203"/>
        <v>198791.66666666666</v>
      </c>
      <c r="M467" s="9">
        <f t="shared" ca="1" si="204"/>
        <v>322416.66666666669</v>
      </c>
      <c r="N467" s="9">
        <f t="shared" ca="1" si="205"/>
        <v>312183.33333333331</v>
      </c>
      <c r="O467" s="68"/>
      <c r="P467" s="78">
        <f t="shared" ref="P467" ca="1" si="225">C467/$B467</f>
        <v>1.5921309817764878E-2</v>
      </c>
      <c r="Q467" s="78">
        <f t="shared" ref="Q467" ca="1" si="226">D467/$B467</f>
        <v>6.4190820983446722E-2</v>
      </c>
      <c r="R467" s="78">
        <f t="shared" ref="R467" ca="1" si="227">E467/$B467</f>
        <v>6.8601118599538657E-2</v>
      </c>
      <c r="S467" s="78">
        <f t="shared" ref="S467" ca="1" si="228">F467/$B467</f>
        <v>4.406686318146321E-2</v>
      </c>
      <c r="T467" s="78">
        <f t="shared" ref="T467" ca="1" si="229">G467/$B467</f>
        <v>3.4492409503130546E-2</v>
      </c>
      <c r="U467" s="78">
        <f t="shared" ref="U467" ca="1" si="230">H467/$B467</f>
        <v>0.11766060119082551</v>
      </c>
      <c r="V467" s="78">
        <f t="shared" ref="V467" ca="1" si="231">I467/$B467</f>
        <v>9.5428548213084639E-3</v>
      </c>
      <c r="W467" s="78">
        <f t="shared" ref="W467" ca="1" si="232">J467/$B467</f>
        <v>4.8274025288113871E-2</v>
      </c>
      <c r="X467" s="78">
        <f t="shared" ref="X467" ca="1" si="233">K467/$B467</f>
        <v>0.14580615455452384</v>
      </c>
      <c r="Y467" s="78">
        <f t="shared" ref="Y467" ca="1" si="234">L467/$B467</f>
        <v>0.10768439061604229</v>
      </c>
      <c r="Z467" s="78">
        <f t="shared" ref="Z467" ca="1" si="235">M467/$B467</f>
        <v>0.17465139689518661</v>
      </c>
      <c r="AA467" s="78">
        <f t="shared" ref="AA467" ca="1" si="236">N467/$B467</f>
        <v>0.16910805454865546</v>
      </c>
    </row>
    <row r="468" spans="1:27" x14ac:dyDescent="0.3">
      <c r="A468" s="222">
        <v>2022</v>
      </c>
      <c r="B468" s="52">
        <f t="shared" ca="1" si="193"/>
        <v>1920400</v>
      </c>
      <c r="C468" s="52">
        <f t="shared" ca="1" si="194"/>
        <v>31141.666666666668</v>
      </c>
      <c r="D468" s="52">
        <f t="shared" ca="1" si="195"/>
        <v>130833.33333333333</v>
      </c>
      <c r="E468" s="52">
        <f t="shared" ca="1" si="196"/>
        <v>136033.33333333334</v>
      </c>
      <c r="F468" s="52">
        <f t="shared" ca="1" si="197"/>
        <v>83975</v>
      </c>
      <c r="G468" s="52">
        <f t="shared" ca="1" si="198"/>
        <v>65866.666666666672</v>
      </c>
      <c r="H468" s="52">
        <f t="shared" ca="1" si="199"/>
        <v>218675</v>
      </c>
      <c r="I468" s="52">
        <f t="shared" ca="1" si="200"/>
        <v>23283.333333333332</v>
      </c>
      <c r="J468" s="52">
        <f t="shared" ca="1" si="201"/>
        <v>89375</v>
      </c>
      <c r="K468" s="52">
        <f t="shared" ca="1" si="202"/>
        <v>274516.66666666669</v>
      </c>
      <c r="L468" s="52">
        <f t="shared" ca="1" si="203"/>
        <v>215441.66666666666</v>
      </c>
      <c r="M468" s="52">
        <f t="shared" ca="1" si="204"/>
        <v>342041.66666666669</v>
      </c>
      <c r="N468" s="52">
        <f t="shared" ca="1" si="205"/>
        <v>309216.66666666669</v>
      </c>
      <c r="O468" s="68"/>
      <c r="P468" s="78">
        <f t="shared" ref="P468:P470" ca="1" si="237">C468/$B468</f>
        <v>1.6216239672290494E-2</v>
      </c>
      <c r="Q468" s="78">
        <f t="shared" ref="Q468:Q470" ca="1" si="238">D468/$B468</f>
        <v>6.8128167742831355E-2</v>
      </c>
      <c r="R468" s="78">
        <f t="shared" ref="R468:R470" ca="1" si="239">E468/$B468</f>
        <v>7.0835936957578283E-2</v>
      </c>
      <c r="S468" s="78">
        <f t="shared" ref="S468:S470" ca="1" si="240">F468/$B468</f>
        <v>4.3727869193917933E-2</v>
      </c>
      <c r="T468" s="78">
        <f t="shared" ref="T468:T470" ca="1" si="241">G468/$B468</f>
        <v>3.4298410053461084E-2</v>
      </c>
      <c r="U468" s="78">
        <f t="shared" ref="U468:U470" ca="1" si="242">H468/$B468</f>
        <v>0.11386950635284315</v>
      </c>
      <c r="V468" s="78">
        <f t="shared" ref="V468:V470" ca="1" si="243">I468/$B468</f>
        <v>1.2124210233979032E-2</v>
      </c>
      <c r="W468" s="78">
        <f t="shared" ref="W468:W470" ca="1" si="244">J468/$B468</f>
        <v>4.6539783378462818E-2</v>
      </c>
      <c r="X468" s="78">
        <f t="shared" ref="X468:X470" ca="1" si="245">K468/$B468</f>
        <v>0.14294764979518157</v>
      </c>
      <c r="Y468" s="78">
        <f t="shared" ref="Y468:Y470" ca="1" si="246">L468/$B468</f>
        <v>0.11218582934110949</v>
      </c>
      <c r="Z468" s="78">
        <f t="shared" ref="Z468:Z470" ca="1" si="247">M468/$B468</f>
        <v>0.1781095952232174</v>
      </c>
      <c r="AA468" s="78">
        <f t="shared" ref="AA468:AA470" ca="1" si="248">N468/$B468</f>
        <v>0.16101680205512742</v>
      </c>
    </row>
    <row r="469" spans="1:27" x14ac:dyDescent="0.3">
      <c r="A469" s="223">
        <v>2023</v>
      </c>
      <c r="B469" s="9">
        <f t="shared" ca="1" si="193"/>
        <v>1961433.3333333333</v>
      </c>
      <c r="C469" s="9">
        <f t="shared" ca="1" si="194"/>
        <v>33066.666666666664</v>
      </c>
      <c r="D469" s="9">
        <f t="shared" ca="1" si="195"/>
        <v>136508.33333333334</v>
      </c>
      <c r="E469" s="9">
        <f t="shared" ca="1" si="196"/>
        <v>137700</v>
      </c>
      <c r="F469" s="9">
        <f t="shared" ca="1" si="197"/>
        <v>85550</v>
      </c>
      <c r="G469" s="9">
        <f t="shared" ca="1" si="198"/>
        <v>69416.666666666672</v>
      </c>
      <c r="H469" s="9">
        <f t="shared" ca="1" si="199"/>
        <v>216033.33333333334</v>
      </c>
      <c r="I469" s="9">
        <f t="shared" ca="1" si="200"/>
        <v>23358.333333333332</v>
      </c>
      <c r="J469" s="9">
        <f t="shared" ca="1" si="201"/>
        <v>94000</v>
      </c>
      <c r="K469" s="9">
        <f t="shared" ca="1" si="202"/>
        <v>287058.33333333331</v>
      </c>
      <c r="L469" s="9">
        <f t="shared" ca="1" si="203"/>
        <v>218833.33333333334</v>
      </c>
      <c r="M469" s="9">
        <f t="shared" ca="1" si="204"/>
        <v>342675</v>
      </c>
      <c r="N469" s="9">
        <f t="shared" ca="1" si="205"/>
        <v>317233.33333333331</v>
      </c>
      <c r="P469" s="83">
        <f t="shared" ca="1" si="237"/>
        <v>1.6858419863025338E-2</v>
      </c>
      <c r="Q469" s="83">
        <f t="shared" ca="1" si="238"/>
        <v>6.9596213653280767E-2</v>
      </c>
      <c r="R469" s="83">
        <f t="shared" ca="1" si="239"/>
        <v>7.0203762554594429E-2</v>
      </c>
      <c r="S469" s="83">
        <f t="shared" ca="1" si="240"/>
        <v>4.3616063083119487E-2</v>
      </c>
      <c r="T469" s="83">
        <f t="shared" ca="1" si="241"/>
        <v>3.5390785649949873E-2</v>
      </c>
      <c r="U469" s="83">
        <f t="shared" ca="1" si="242"/>
        <v>0.1101405434801081</v>
      </c>
      <c r="V469" s="83">
        <f t="shared" ca="1" si="243"/>
        <v>1.1908808184490933E-2</v>
      </c>
      <c r="W469" s="83">
        <f t="shared" ca="1" si="244"/>
        <v>4.792413711061639E-2</v>
      </c>
      <c r="X469" s="83">
        <f t="shared" ca="1" si="245"/>
        <v>0.14635130771714563</v>
      </c>
      <c r="Y469" s="83">
        <f t="shared" ca="1" si="246"/>
        <v>0.11156807096850943</v>
      </c>
      <c r="Z469" s="83">
        <f t="shared" ca="1" si="247"/>
        <v>0.17470642217426033</v>
      </c>
      <c r="AA469" s="83">
        <f t="shared" ca="1" si="248"/>
        <v>0.16173546556089935</v>
      </c>
    </row>
    <row r="470" spans="1:27" x14ac:dyDescent="0.3">
      <c r="A470" s="124">
        <v>2024</v>
      </c>
      <c r="B470" s="9">
        <f t="shared" ca="1" si="193"/>
        <v>1963391.6666666667</v>
      </c>
      <c r="C470" s="9">
        <f t="shared" ca="1" si="194"/>
        <v>30458.333333333332</v>
      </c>
      <c r="D470" s="9">
        <f t="shared" ca="1" si="195"/>
        <v>137366.66666666666</v>
      </c>
      <c r="E470" s="9">
        <f t="shared" ca="1" si="196"/>
        <v>137791.66666666666</v>
      </c>
      <c r="F470" s="9">
        <f t="shared" ca="1" si="197"/>
        <v>88108.333333333328</v>
      </c>
      <c r="G470" s="9">
        <f t="shared" ca="1" si="198"/>
        <v>68641.666666666672</v>
      </c>
      <c r="H470" s="9">
        <f t="shared" ca="1" si="199"/>
        <v>215883.33333333334</v>
      </c>
      <c r="I470" s="9">
        <f t="shared" ca="1" si="200"/>
        <v>18008.333333333332</v>
      </c>
      <c r="J470" s="9">
        <f t="shared" ca="1" si="201"/>
        <v>95166.666666666672</v>
      </c>
      <c r="K470" s="9">
        <f t="shared" ca="1" si="202"/>
        <v>290391.66666666669</v>
      </c>
      <c r="L470" s="9">
        <f t="shared" ca="1" si="203"/>
        <v>216408.33333333334</v>
      </c>
      <c r="M470" s="9">
        <f t="shared" ca="1" si="204"/>
        <v>345033.33333333331</v>
      </c>
      <c r="N470" s="9">
        <f t="shared" ca="1" si="205"/>
        <v>320133.33333333331</v>
      </c>
      <c r="P470" s="78">
        <f t="shared" ca="1" si="237"/>
        <v>1.5513121426782734E-2</v>
      </c>
      <c r="Q470" s="78">
        <f t="shared" ca="1" si="238"/>
        <v>6.9963965416986754E-2</v>
      </c>
      <c r="R470" s="78">
        <f t="shared" ca="1" si="239"/>
        <v>7.018042757643024E-2</v>
      </c>
      <c r="S470" s="78">
        <f t="shared" ca="1" si="240"/>
        <v>4.4875576701880672E-2</v>
      </c>
      <c r="T470" s="78">
        <f t="shared" ca="1" si="241"/>
        <v>3.4960760928155789E-2</v>
      </c>
      <c r="U470" s="78">
        <f t="shared" ca="1" si="242"/>
        <v>0.10995428828515282</v>
      </c>
      <c r="V470" s="78">
        <f t="shared" ca="1" si="243"/>
        <v>9.1720534619090261E-3</v>
      </c>
      <c r="W470" s="78">
        <f t="shared" ca="1" si="244"/>
        <v>4.847054629106945E-2</v>
      </c>
      <c r="X470" s="78">
        <f t="shared" ca="1" si="245"/>
        <v>0.14790307588484214</v>
      </c>
      <c r="Y470" s="78">
        <f t="shared" ca="1" si="246"/>
        <v>0.11022168271740652</v>
      </c>
      <c r="Z470" s="78">
        <f t="shared" ca="1" si="247"/>
        <v>0.17573331861956562</v>
      </c>
      <c r="AA470" s="78">
        <f t="shared" ca="1" si="248"/>
        <v>0.16305118268981819</v>
      </c>
    </row>
    <row r="471" spans="1:27" ht="14.5" thickBot="1" x14ac:dyDescent="0.35">
      <c r="A471" s="172" t="s">
        <v>48</v>
      </c>
      <c r="B471" s="107">
        <f t="shared" ca="1" si="193"/>
        <v>1996400</v>
      </c>
      <c r="C471" s="107">
        <f t="shared" ca="1" si="194"/>
        <v>28712.5</v>
      </c>
      <c r="D471" s="107">
        <f t="shared" ca="1" si="195"/>
        <v>137637.5</v>
      </c>
      <c r="E471" s="107">
        <f t="shared" ca="1" si="196"/>
        <v>143512.5</v>
      </c>
      <c r="F471" s="107">
        <f t="shared" ca="1" si="197"/>
        <v>91475</v>
      </c>
      <c r="G471" s="107">
        <f t="shared" ca="1" si="198"/>
        <v>68612.5</v>
      </c>
      <c r="H471" s="107">
        <f t="shared" ca="1" si="199"/>
        <v>211537.5</v>
      </c>
      <c r="I471" s="107">
        <f t="shared" ca="1" si="200"/>
        <v>19425</v>
      </c>
      <c r="J471" s="107">
        <f t="shared" ca="1" si="201"/>
        <v>93862.5</v>
      </c>
      <c r="K471" s="107">
        <f t="shared" ca="1" si="202"/>
        <v>298012.5</v>
      </c>
      <c r="L471" s="107">
        <f t="shared" ca="1" si="203"/>
        <v>228762.5</v>
      </c>
      <c r="M471" s="107">
        <f t="shared" ca="1" si="204"/>
        <v>353500</v>
      </c>
      <c r="N471" s="107">
        <f t="shared" ca="1" si="205"/>
        <v>321350</v>
      </c>
      <c r="P471" s="108">
        <f t="shared" ref="P471" ca="1" si="249">C471/$B471</f>
        <v>1.4382137848126628E-2</v>
      </c>
      <c r="Q471" s="108">
        <f t="shared" ref="Q471" ca="1" si="250">D471/$B471</f>
        <v>6.894284712482468E-2</v>
      </c>
      <c r="R471" s="108">
        <f t="shared" ref="R471" ca="1" si="251">E471/$B471</f>
        <v>7.1885644159487075E-2</v>
      </c>
      <c r="S471" s="108">
        <f t="shared" ref="S471" ca="1" si="252">F471/$B471</f>
        <v>4.5819975956722103E-2</v>
      </c>
      <c r="T471" s="108">
        <f t="shared" ref="T471" ca="1" si="253">G471/$B471</f>
        <v>3.4368112602684832E-2</v>
      </c>
      <c r="U471" s="108">
        <f t="shared" ref="U471" ca="1" si="254">H471/$B471</f>
        <v>0.10595947705870568</v>
      </c>
      <c r="V471" s="108">
        <f t="shared" ref="V471" ca="1" si="255">I471/$B471</f>
        <v>9.7300140252454415E-3</v>
      </c>
      <c r="W471" s="108">
        <f t="shared" ref="W471" ca="1" si="256">J471/$B471</f>
        <v>4.7015878581446603E-2</v>
      </c>
      <c r="X471" s="108">
        <f t="shared" ref="X471" ca="1" si="257">K471/$B471</f>
        <v>0.14927494490082147</v>
      </c>
      <c r="Y471" s="108">
        <f t="shared" ref="Y471" ca="1" si="258">L471/$B471</f>
        <v>0.11458750751352434</v>
      </c>
      <c r="Z471" s="108">
        <f t="shared" ref="Z471" ca="1" si="259">M471/$B471</f>
        <v>0.1770687237026648</v>
      </c>
      <c r="AA471" s="108">
        <f t="shared" ref="AA471" ca="1" si="260">N471/$B471</f>
        <v>0.16096473652574633</v>
      </c>
    </row>
    <row r="472" spans="1:27" ht="14.5" thickBot="1" x14ac:dyDescent="0.35">
      <c r="Q472" s="140"/>
    </row>
    <row r="473" spans="1:27" ht="42.5" thickBot="1" x14ac:dyDescent="0.35">
      <c r="A473" s="126"/>
      <c r="B473" s="166" t="s">
        <v>2</v>
      </c>
      <c r="C473" s="173" t="s">
        <v>1</v>
      </c>
      <c r="D473" s="168" t="s">
        <v>3</v>
      </c>
      <c r="E473" s="174" t="s">
        <v>4</v>
      </c>
      <c r="F473" s="168" t="s">
        <v>5</v>
      </c>
      <c r="G473" s="174" t="s">
        <v>6</v>
      </c>
      <c r="H473" s="168" t="s">
        <v>7</v>
      </c>
      <c r="I473" s="175" t="s">
        <v>8</v>
      </c>
      <c r="J473" s="168" t="s">
        <v>9</v>
      </c>
      <c r="K473" s="174" t="s">
        <v>10</v>
      </c>
      <c r="L473" s="168" t="s">
        <v>11</v>
      </c>
      <c r="M473" s="174" t="s">
        <v>12</v>
      </c>
      <c r="N473" s="166" t="s">
        <v>13</v>
      </c>
      <c r="O473" s="113"/>
      <c r="P473" s="178"/>
      <c r="Q473" s="113"/>
      <c r="R473" s="178"/>
      <c r="S473" s="178"/>
      <c r="T473" s="178"/>
      <c r="U473" s="113"/>
      <c r="V473" s="113"/>
      <c r="W473" s="113"/>
      <c r="X473" s="113"/>
      <c r="Y473" s="113"/>
      <c r="Z473" s="113"/>
      <c r="AA473" s="113"/>
    </row>
    <row r="474" spans="1:27" x14ac:dyDescent="0.3">
      <c r="A474" s="176" t="s">
        <v>46</v>
      </c>
      <c r="B474" s="95">
        <f>AVERAGE(B410:B417)</f>
        <v>1956662.5</v>
      </c>
      <c r="C474" s="95">
        <f>AVERAGE(C410:C417)</f>
        <v>30462.5</v>
      </c>
      <c r="D474" s="95">
        <f t="shared" ref="D474:N474" si="261">AVERAGE(D410:D417)</f>
        <v>137050</v>
      </c>
      <c r="E474" s="95">
        <f t="shared" si="261"/>
        <v>138325</v>
      </c>
      <c r="F474" s="95">
        <f t="shared" si="261"/>
        <v>87362.5</v>
      </c>
      <c r="G474" s="95">
        <f t="shared" si="261"/>
        <v>68550</v>
      </c>
      <c r="H474" s="95">
        <f t="shared" si="261"/>
        <v>215500</v>
      </c>
      <c r="I474" s="95">
        <f t="shared" si="261"/>
        <v>17937.5</v>
      </c>
      <c r="J474" s="95">
        <f t="shared" si="261"/>
        <v>95350</v>
      </c>
      <c r="K474" s="95">
        <f t="shared" si="261"/>
        <v>288412.5</v>
      </c>
      <c r="L474" s="95">
        <f t="shared" si="261"/>
        <v>217687.5</v>
      </c>
      <c r="M474" s="95">
        <f t="shared" si="261"/>
        <v>343175</v>
      </c>
      <c r="N474" s="95">
        <f t="shared" si="261"/>
        <v>316850</v>
      </c>
      <c r="Q474" s="140"/>
    </row>
    <row r="475" spans="1:27" x14ac:dyDescent="0.3">
      <c r="A475" s="177" t="s">
        <v>48</v>
      </c>
      <c r="B475" s="77">
        <f>AVERAGE(B422:B433)</f>
        <v>1996400</v>
      </c>
      <c r="C475" s="77">
        <f>AVERAGE(C422:C433)</f>
        <v>28712.5</v>
      </c>
      <c r="D475" s="77">
        <f t="shared" ref="D475:N475" si="262">AVERAGE(D422:D433)</f>
        <v>137637.5</v>
      </c>
      <c r="E475" s="77">
        <f t="shared" si="262"/>
        <v>143512.5</v>
      </c>
      <c r="F475" s="77">
        <f t="shared" si="262"/>
        <v>91475</v>
      </c>
      <c r="G475" s="77">
        <f t="shared" si="262"/>
        <v>68612.5</v>
      </c>
      <c r="H475" s="77">
        <f t="shared" si="262"/>
        <v>211537.5</v>
      </c>
      <c r="I475" s="77">
        <f t="shared" si="262"/>
        <v>19425</v>
      </c>
      <c r="J475" s="77">
        <f t="shared" si="262"/>
        <v>93862.5</v>
      </c>
      <c r="K475" s="77">
        <f t="shared" si="262"/>
        <v>298012.5</v>
      </c>
      <c r="L475" s="77">
        <f t="shared" si="262"/>
        <v>228762.5</v>
      </c>
      <c r="M475" s="77">
        <f t="shared" si="262"/>
        <v>353500</v>
      </c>
      <c r="N475" s="77">
        <f t="shared" si="262"/>
        <v>321350</v>
      </c>
    </row>
    <row r="476" spans="1:27" ht="28.5" thickBot="1" x14ac:dyDescent="0.35">
      <c r="A476" s="129" t="s">
        <v>33</v>
      </c>
      <c r="B476" s="102">
        <f>(B475-B474)/B474</f>
        <v>2.0308816671245043E-2</v>
      </c>
      <c r="C476" s="181">
        <f t="shared" ref="C476:N476" si="263">(C475-C474)/C474</f>
        <v>-5.7447681575707836E-2</v>
      </c>
      <c r="D476" s="102">
        <f t="shared" si="263"/>
        <v>4.2867566581539585E-3</v>
      </c>
      <c r="E476" s="181">
        <f t="shared" si="263"/>
        <v>3.7502259172239288E-2</v>
      </c>
      <c r="F476" s="102">
        <f t="shared" si="263"/>
        <v>4.7073973386750609E-2</v>
      </c>
      <c r="G476" s="181">
        <f t="shared" si="263"/>
        <v>9.117432530999271E-4</v>
      </c>
      <c r="H476" s="102">
        <f t="shared" si="263"/>
        <v>-1.8387470997679813E-2</v>
      </c>
      <c r="I476" s="181">
        <f t="shared" si="263"/>
        <v>8.2926829268292687E-2</v>
      </c>
      <c r="J476" s="102">
        <f t="shared" si="263"/>
        <v>-1.5600419507079182E-2</v>
      </c>
      <c r="K476" s="181">
        <f t="shared" si="263"/>
        <v>3.3285658561955533E-2</v>
      </c>
      <c r="L476" s="102">
        <f t="shared" si="263"/>
        <v>5.0875681883433818E-2</v>
      </c>
      <c r="M476" s="181">
        <f t="shared" si="263"/>
        <v>3.0086690464048955E-2</v>
      </c>
      <c r="N476" s="102">
        <f t="shared" si="263"/>
        <v>1.4202303929304086E-2</v>
      </c>
    </row>
    <row r="477" spans="1:27" ht="14.5" thickBot="1" x14ac:dyDescent="0.35">
      <c r="J477" s="138"/>
      <c r="K477" s="138"/>
      <c r="L477" s="138"/>
    </row>
    <row r="478" spans="1:27" ht="42.5" thickBot="1" x14ac:dyDescent="0.35">
      <c r="A478" s="126"/>
      <c r="B478" s="166" t="s">
        <v>2</v>
      </c>
      <c r="C478" s="173" t="s">
        <v>1</v>
      </c>
      <c r="D478" s="168" t="s">
        <v>3</v>
      </c>
      <c r="E478" s="174" t="s">
        <v>4</v>
      </c>
      <c r="F478" s="168" t="s">
        <v>5</v>
      </c>
      <c r="G478" s="174" t="s">
        <v>6</v>
      </c>
      <c r="H478" s="168" t="s">
        <v>7</v>
      </c>
      <c r="I478" s="175" t="s">
        <v>8</v>
      </c>
      <c r="J478" s="168" t="s">
        <v>9</v>
      </c>
      <c r="K478" s="174" t="s">
        <v>10</v>
      </c>
      <c r="L478" s="168" t="s">
        <v>11</v>
      </c>
      <c r="M478" s="174" t="s">
        <v>12</v>
      </c>
      <c r="N478" s="166" t="s">
        <v>13</v>
      </c>
    </row>
    <row r="479" spans="1:27" ht="28" x14ac:dyDescent="0.3">
      <c r="A479" s="131" t="s">
        <v>45</v>
      </c>
      <c r="B479" s="95">
        <f>B417</f>
        <v>1954600</v>
      </c>
      <c r="C479" s="95">
        <f>C417</f>
        <v>30500</v>
      </c>
      <c r="D479" s="95">
        <f t="shared" ref="D479:N479" si="264">D417</f>
        <v>138600</v>
      </c>
      <c r="E479" s="95">
        <f t="shared" si="264"/>
        <v>136200</v>
      </c>
      <c r="F479" s="95">
        <f t="shared" si="264"/>
        <v>87200</v>
      </c>
      <c r="G479" s="95">
        <f t="shared" si="264"/>
        <v>68400</v>
      </c>
      <c r="H479" s="95">
        <f t="shared" si="264"/>
        <v>214900</v>
      </c>
      <c r="I479" s="95">
        <f t="shared" si="264"/>
        <v>17900</v>
      </c>
      <c r="J479" s="95">
        <f t="shared" si="264"/>
        <v>95600</v>
      </c>
      <c r="K479" s="95">
        <f t="shared" si="264"/>
        <v>292900</v>
      </c>
      <c r="L479" s="95">
        <f t="shared" si="264"/>
        <v>214900</v>
      </c>
      <c r="M479" s="95">
        <f t="shared" si="264"/>
        <v>344400</v>
      </c>
      <c r="N479" s="95">
        <f t="shared" si="264"/>
        <v>313100</v>
      </c>
    </row>
    <row r="480" spans="1:27" ht="28" x14ac:dyDescent="0.3">
      <c r="A480" s="132" t="s">
        <v>47</v>
      </c>
      <c r="B480" s="77">
        <f>B429</f>
        <v>1995300</v>
      </c>
      <c r="C480" s="77">
        <f>C429</f>
        <v>28800</v>
      </c>
      <c r="D480" s="77">
        <f t="shared" ref="D480:N480" si="265">D429</f>
        <v>135900</v>
      </c>
      <c r="E480" s="77">
        <f t="shared" si="265"/>
        <v>143700</v>
      </c>
      <c r="F480" s="77">
        <f t="shared" si="265"/>
        <v>90500</v>
      </c>
      <c r="G480" s="77">
        <f t="shared" si="265"/>
        <v>68500</v>
      </c>
      <c r="H480" s="77">
        <f t="shared" si="265"/>
        <v>210500</v>
      </c>
      <c r="I480" s="77">
        <f t="shared" si="265"/>
        <v>18900</v>
      </c>
      <c r="J480" s="77">
        <f t="shared" si="265"/>
        <v>94400</v>
      </c>
      <c r="K480" s="77">
        <f t="shared" si="265"/>
        <v>302500</v>
      </c>
      <c r="L480" s="77">
        <f t="shared" si="265"/>
        <v>231100</v>
      </c>
      <c r="M480" s="77">
        <f t="shared" si="265"/>
        <v>355800</v>
      </c>
      <c r="N480" s="77">
        <f t="shared" si="265"/>
        <v>314700</v>
      </c>
    </row>
    <row r="481" spans="1:14" x14ac:dyDescent="0.3">
      <c r="A481" s="133" t="s">
        <v>34</v>
      </c>
      <c r="B481" s="105">
        <f>B480-B479</f>
        <v>40700</v>
      </c>
      <c r="C481" s="182">
        <f t="shared" ref="C481:N481" si="266">C480-C479</f>
        <v>-1700</v>
      </c>
      <c r="D481" s="105">
        <f t="shared" si="266"/>
        <v>-2700</v>
      </c>
      <c r="E481" s="182">
        <f t="shared" si="266"/>
        <v>7500</v>
      </c>
      <c r="F481" s="105">
        <f t="shared" si="266"/>
        <v>3300</v>
      </c>
      <c r="G481" s="182">
        <f t="shared" si="266"/>
        <v>100</v>
      </c>
      <c r="H481" s="105">
        <f t="shared" si="266"/>
        <v>-4400</v>
      </c>
      <c r="I481" s="183">
        <f t="shared" si="266"/>
        <v>1000</v>
      </c>
      <c r="J481" s="105">
        <f t="shared" si="266"/>
        <v>-1200</v>
      </c>
      <c r="K481" s="182">
        <f t="shared" si="266"/>
        <v>9600</v>
      </c>
      <c r="L481" s="105">
        <f t="shared" si="266"/>
        <v>16200</v>
      </c>
      <c r="M481" s="182">
        <f t="shared" si="266"/>
        <v>11400</v>
      </c>
      <c r="N481" s="105">
        <f t="shared" si="266"/>
        <v>1600</v>
      </c>
    </row>
    <row r="482" spans="1:14" ht="28.5" thickBot="1" x14ac:dyDescent="0.35">
      <c r="A482" s="129" t="s">
        <v>33</v>
      </c>
      <c r="B482" s="102">
        <f>(B480-B479)/B479</f>
        <v>2.0822674716054437E-2</v>
      </c>
      <c r="C482" s="181">
        <f t="shared" ref="C482:N482" si="267">(C480-C479)/C479</f>
        <v>-5.5737704918032788E-2</v>
      </c>
      <c r="D482" s="102">
        <f t="shared" si="267"/>
        <v>-1.948051948051948E-2</v>
      </c>
      <c r="E482" s="181">
        <f t="shared" si="267"/>
        <v>5.5066079295154183E-2</v>
      </c>
      <c r="F482" s="102">
        <f t="shared" si="267"/>
        <v>3.7844036697247709E-2</v>
      </c>
      <c r="G482" s="181">
        <f t="shared" si="267"/>
        <v>1.4619883040935672E-3</v>
      </c>
      <c r="H482" s="102">
        <f t="shared" si="267"/>
        <v>-2.047463936714751E-2</v>
      </c>
      <c r="I482" s="181">
        <f t="shared" si="267"/>
        <v>5.5865921787709494E-2</v>
      </c>
      <c r="J482" s="102">
        <f>(J480-J479)/J479</f>
        <v>-1.2552301255230125E-2</v>
      </c>
      <c r="K482" s="181">
        <f t="shared" si="267"/>
        <v>3.2775691362239671E-2</v>
      </c>
      <c r="L482" s="102">
        <f t="shared" si="267"/>
        <v>7.538389948813401E-2</v>
      </c>
      <c r="M482" s="181">
        <f t="shared" si="267"/>
        <v>3.3101045296167246E-2</v>
      </c>
      <c r="N482" s="102">
        <f t="shared" si="267"/>
        <v>5.1101884381986587E-3</v>
      </c>
    </row>
  </sheetData>
  <pageMargins left="0.7" right="0.7" top="0.75" bottom="0.75" header="0.3" footer="0.3"/>
  <pageSetup orientation="portrait" r:id="rId1"/>
  <ignoredErrors>
    <ignoredError sqref="C436:N43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425"/>
  <sheetViews>
    <sheetView zoomScale="85" zoomScaleNormal="85" workbookViewId="0">
      <pane ySplit="1" topLeftCell="A349" activePane="bottomLeft" state="frozen"/>
      <selection activeCell="G1" sqref="G1"/>
      <selection pane="bottomLeft" activeCell="D420" sqref="D420"/>
    </sheetView>
  </sheetViews>
  <sheetFormatPr defaultRowHeight="14.5" x14ac:dyDescent="0.35"/>
  <cols>
    <col min="1" max="1" width="12.1796875" style="2" customWidth="1"/>
    <col min="2" max="2" width="20.453125" style="1" customWidth="1"/>
    <col min="3" max="5" width="16.54296875" style="1" customWidth="1"/>
    <col min="6" max="6" width="20.453125" style="1" customWidth="1"/>
    <col min="7" max="7" width="16.54296875" style="1" customWidth="1"/>
    <col min="8" max="9" width="16.453125" customWidth="1"/>
    <col min="10" max="10" width="23.453125" customWidth="1"/>
    <col min="11" max="11" width="16.453125" customWidth="1"/>
    <col min="12" max="12" width="19.54296875" bestFit="1" customWidth="1"/>
    <col min="13" max="14" width="16.453125" customWidth="1"/>
    <col min="15" max="15" width="10.1796875" bestFit="1" customWidth="1"/>
    <col min="16" max="16" width="16" style="20" customWidth="1"/>
    <col min="17" max="17" width="18.453125" style="20" customWidth="1"/>
    <col min="18" max="18" width="16.81640625" style="20" customWidth="1"/>
    <col min="19" max="19" width="20.453125" style="20" customWidth="1"/>
    <col min="20" max="20" width="13.81640625" style="20" customWidth="1"/>
    <col min="21" max="21" width="13.453125" customWidth="1"/>
    <col min="22" max="22" width="15.54296875" customWidth="1"/>
    <col min="23" max="23" width="23" customWidth="1"/>
    <col min="24" max="24" width="12.453125" customWidth="1"/>
    <col min="25" max="25" width="20.1796875" customWidth="1"/>
    <col min="26" max="26" width="16" customWidth="1"/>
    <col min="27" max="27" width="16.81640625" customWidth="1"/>
  </cols>
  <sheetData>
    <row r="1" spans="1:30" s="3" customFormat="1" ht="35.25" customHeight="1" x14ac:dyDescent="0.35">
      <c r="A1" s="16" t="s">
        <v>0</v>
      </c>
      <c r="B1" s="8" t="s">
        <v>2</v>
      </c>
      <c r="C1" s="12" t="s">
        <v>1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P1" s="22" t="s">
        <v>1</v>
      </c>
      <c r="Q1" s="21" t="s">
        <v>3</v>
      </c>
      <c r="R1" s="21" t="s">
        <v>4</v>
      </c>
      <c r="S1" s="21" t="s">
        <v>5</v>
      </c>
      <c r="T1" s="21" t="s">
        <v>6</v>
      </c>
      <c r="U1" s="21" t="s">
        <v>7</v>
      </c>
      <c r="V1" s="21" t="s">
        <v>8</v>
      </c>
      <c r="W1" s="21" t="s">
        <v>9</v>
      </c>
      <c r="X1" s="21" t="s">
        <v>10</v>
      </c>
      <c r="Y1" s="21" t="s">
        <v>11</v>
      </c>
      <c r="Z1" s="21" t="s">
        <v>12</v>
      </c>
      <c r="AA1" s="22" t="s">
        <v>13</v>
      </c>
    </row>
    <row r="2" spans="1:30" x14ac:dyDescent="0.35">
      <c r="A2" s="17">
        <v>32874</v>
      </c>
      <c r="B2" s="10">
        <f>SUM(C2:N2)</f>
        <v>107572200</v>
      </c>
      <c r="C2" s="13">
        <v>748000</v>
      </c>
      <c r="D2" s="4">
        <v>4974000</v>
      </c>
      <c r="E2" s="4">
        <v>17649000</v>
      </c>
      <c r="F2" s="4">
        <v>4146100.0000000005</v>
      </c>
      <c r="G2" s="4">
        <v>5242200</v>
      </c>
      <c r="H2" s="4">
        <v>13252400</v>
      </c>
      <c r="I2" s="4">
        <v>2663000</v>
      </c>
      <c r="J2" s="4">
        <v>6537000</v>
      </c>
      <c r="K2" s="4">
        <v>9086900</v>
      </c>
      <c r="L2" s="4">
        <v>8766000</v>
      </c>
      <c r="M2" s="4">
        <v>16389599.999999998</v>
      </c>
      <c r="N2" s="9">
        <v>18118000</v>
      </c>
      <c r="O2" s="1"/>
      <c r="P2" s="23">
        <f>C2/$B2</f>
        <v>6.9534693907905573E-3</v>
      </c>
      <c r="Q2" s="23">
        <f t="shared" ref="Q2:AA25" si="0">D2/$B2</f>
        <v>4.6238712232342556E-2</v>
      </c>
      <c r="R2" s="23">
        <f t="shared" si="0"/>
        <v>0.16406655251077881</v>
      </c>
      <c r="S2" s="23">
        <f t="shared" si="0"/>
        <v>3.8542485883899379E-2</v>
      </c>
      <c r="T2" s="23">
        <f t="shared" si="0"/>
        <v>4.8731921444388052E-2</v>
      </c>
      <c r="U2" s="23">
        <f t="shared" si="0"/>
        <v>0.12319539806753046</v>
      </c>
      <c r="V2" s="23">
        <f t="shared" si="0"/>
        <v>2.4755466561063175E-2</v>
      </c>
      <c r="W2" s="23">
        <f t="shared" si="0"/>
        <v>6.0768488512831384E-2</v>
      </c>
      <c r="X2" s="23">
        <f t="shared" si="0"/>
        <v>8.4472568191410052E-2</v>
      </c>
      <c r="Y2" s="23">
        <f t="shared" si="0"/>
        <v>8.1489455454104312E-2</v>
      </c>
      <c r="Z2" s="23">
        <f t="shared" si="0"/>
        <v>0.15235906674772848</v>
      </c>
      <c r="AA2" s="23">
        <f t="shared" si="0"/>
        <v>0.16842641500313277</v>
      </c>
      <c r="AD2" s="1"/>
    </row>
    <row r="3" spans="1:30" x14ac:dyDescent="0.35">
      <c r="A3" s="17">
        <v>32905</v>
      </c>
      <c r="B3" s="10">
        <f t="shared" ref="B3:B66" si="1">SUM(C3:N3)</f>
        <v>108068400</v>
      </c>
      <c r="C3" s="13">
        <v>745000</v>
      </c>
      <c r="D3" s="4">
        <v>4933000</v>
      </c>
      <c r="E3" s="4">
        <v>17727000</v>
      </c>
      <c r="F3" s="4">
        <v>4146200</v>
      </c>
      <c r="G3" s="4">
        <v>5225500</v>
      </c>
      <c r="H3" s="4">
        <v>12963100</v>
      </c>
      <c r="I3" s="4">
        <v>2667000</v>
      </c>
      <c r="J3" s="4">
        <v>6544000</v>
      </c>
      <c r="K3" s="4">
        <v>9138400</v>
      </c>
      <c r="L3" s="4">
        <v>8858000</v>
      </c>
      <c r="M3" s="4">
        <v>16650200</v>
      </c>
      <c r="N3" s="9">
        <v>18471000</v>
      </c>
      <c r="O3" s="1"/>
      <c r="P3" s="23">
        <f t="shared" ref="P3:R26" si="2">C3/$B3</f>
        <v>6.8937820861602467E-3</v>
      </c>
      <c r="Q3" s="23">
        <f t="shared" si="0"/>
        <v>4.5647016149031543E-2</v>
      </c>
      <c r="R3" s="23">
        <f t="shared" si="0"/>
        <v>0.16403500005552038</v>
      </c>
      <c r="S3" s="23">
        <f t="shared" si="0"/>
        <v>3.8366441994144448E-2</v>
      </c>
      <c r="T3" s="23">
        <f t="shared" si="0"/>
        <v>4.8353635290242107E-2</v>
      </c>
      <c r="U3" s="23">
        <f t="shared" si="0"/>
        <v>0.11995273363906563</v>
      </c>
      <c r="V3" s="23">
        <f t="shared" si="0"/>
        <v>2.4678814528576346E-2</v>
      </c>
      <c r="W3" s="23">
        <f t="shared" si="0"/>
        <v>6.055424157292974E-2</v>
      </c>
      <c r="X3" s="23">
        <f t="shared" si="0"/>
        <v>8.4561259350559456E-2</v>
      </c>
      <c r="Y3" s="23">
        <f t="shared" si="0"/>
        <v>8.196660633450667E-2</v>
      </c>
      <c r="Z3" s="23">
        <f t="shared" si="0"/>
        <v>0.15407094025635615</v>
      </c>
      <c r="AA3" s="23">
        <f t="shared" si="0"/>
        <v>0.17091952874290728</v>
      </c>
      <c r="AD3" s="1"/>
    </row>
    <row r="4" spans="1:30" x14ac:dyDescent="0.35">
      <c r="A4" s="17">
        <v>32933</v>
      </c>
      <c r="B4" s="10">
        <f t="shared" si="1"/>
        <v>108723900</v>
      </c>
      <c r="C4" s="13">
        <v>744000</v>
      </c>
      <c r="D4" s="4">
        <v>4989000</v>
      </c>
      <c r="E4" s="4">
        <v>17723000</v>
      </c>
      <c r="F4" s="4">
        <v>4163000</v>
      </c>
      <c r="G4" s="4">
        <v>5231000</v>
      </c>
      <c r="H4" s="4">
        <v>12935000</v>
      </c>
      <c r="I4" s="4">
        <v>2671000</v>
      </c>
      <c r="J4" s="4">
        <v>6561000</v>
      </c>
      <c r="K4" s="4">
        <v>9194900</v>
      </c>
      <c r="L4" s="4">
        <v>9050000</v>
      </c>
      <c r="M4" s="4">
        <v>16791000</v>
      </c>
      <c r="N4" s="9">
        <v>18671000</v>
      </c>
      <c r="O4" s="1"/>
      <c r="P4" s="23">
        <f t="shared" si="2"/>
        <v>6.8430216355373566E-3</v>
      </c>
      <c r="Q4" s="23">
        <f t="shared" si="0"/>
        <v>4.5886874918946066E-2</v>
      </c>
      <c r="R4" s="23">
        <f t="shared" si="0"/>
        <v>0.16300923715944701</v>
      </c>
      <c r="S4" s="23">
        <f t="shared" si="0"/>
        <v>3.8289649285943569E-2</v>
      </c>
      <c r="T4" s="23">
        <f t="shared" si="0"/>
        <v>4.8112696472440743E-2</v>
      </c>
      <c r="U4" s="23">
        <f t="shared" si="0"/>
        <v>0.11897108179526304</v>
      </c>
      <c r="V4" s="23">
        <f t="shared" si="0"/>
        <v>2.4566815575968116E-2</v>
      </c>
      <c r="W4" s="23">
        <f t="shared" si="0"/>
        <v>6.0345517406936285E-2</v>
      </c>
      <c r="X4" s="23">
        <f t="shared" si="0"/>
        <v>8.4571101662100051E-2</v>
      </c>
      <c r="Y4" s="23">
        <f t="shared" si="0"/>
        <v>8.3238368012920796E-2</v>
      </c>
      <c r="Z4" s="23">
        <f t="shared" si="0"/>
        <v>0.15443706489557493</v>
      </c>
      <c r="AA4" s="23">
        <f t="shared" si="0"/>
        <v>0.17172857117892201</v>
      </c>
      <c r="AD4" s="1"/>
    </row>
    <row r="5" spans="1:30" x14ac:dyDescent="0.35">
      <c r="A5" s="17">
        <v>32964</v>
      </c>
      <c r="B5" s="10">
        <f t="shared" si="1"/>
        <v>109364500</v>
      </c>
      <c r="C5" s="13">
        <v>753000</v>
      </c>
      <c r="D5" s="4">
        <v>5174000</v>
      </c>
      <c r="E5" s="4">
        <v>17734000</v>
      </c>
      <c r="F5" s="4">
        <v>4174800</v>
      </c>
      <c r="G5" s="4">
        <v>5249200</v>
      </c>
      <c r="H5" s="4">
        <v>13009000</v>
      </c>
      <c r="I5" s="4">
        <v>2676000</v>
      </c>
      <c r="J5" s="4">
        <v>6580000</v>
      </c>
      <c r="K5" s="4">
        <v>9223300</v>
      </c>
      <c r="L5" s="4">
        <v>9198000</v>
      </c>
      <c r="M5" s="4">
        <v>16862200</v>
      </c>
      <c r="N5" s="9">
        <v>18731000</v>
      </c>
      <c r="O5" s="1"/>
      <c r="P5" s="23">
        <f t="shared" si="2"/>
        <v>6.8852324108828735E-3</v>
      </c>
      <c r="Q5" s="23">
        <f t="shared" si="0"/>
        <v>4.7309684586863195E-2</v>
      </c>
      <c r="R5" s="23">
        <f t="shared" si="0"/>
        <v>0.16215499545099188</v>
      </c>
      <c r="S5" s="23">
        <f t="shared" si="0"/>
        <v>3.8173264633404806E-2</v>
      </c>
      <c r="T5" s="23">
        <f t="shared" si="0"/>
        <v>4.7997293454457343E-2</v>
      </c>
      <c r="U5" s="23">
        <f t="shared" si="0"/>
        <v>0.11895084785282244</v>
      </c>
      <c r="V5" s="23">
        <f t="shared" si="0"/>
        <v>2.4468634703217224E-2</v>
      </c>
      <c r="W5" s="23">
        <f t="shared" si="0"/>
        <v>6.0165775914487789E-2</v>
      </c>
      <c r="X5" s="23">
        <f t="shared" si="0"/>
        <v>8.433541048512086E-2</v>
      </c>
      <c r="Y5" s="23">
        <f t="shared" si="0"/>
        <v>8.4104073991103145E-2</v>
      </c>
      <c r="Z5" s="23">
        <f t="shared" si="0"/>
        <v>0.15418348732906931</v>
      </c>
      <c r="AA5" s="23">
        <f t="shared" si="0"/>
        <v>0.17127129918757916</v>
      </c>
      <c r="AD5" s="1"/>
    </row>
    <row r="6" spans="1:30" x14ac:dyDescent="0.35">
      <c r="A6" s="17">
        <v>32994</v>
      </c>
      <c r="B6" s="10">
        <f t="shared" si="1"/>
        <v>110270000</v>
      </c>
      <c r="C6" s="13">
        <v>765000</v>
      </c>
      <c r="D6" s="4">
        <v>5370000</v>
      </c>
      <c r="E6" s="4">
        <v>17748000</v>
      </c>
      <c r="F6" s="4">
        <v>4215800</v>
      </c>
      <c r="G6" s="4">
        <v>5269800</v>
      </c>
      <c r="H6" s="4">
        <v>13105000</v>
      </c>
      <c r="I6" s="4">
        <v>2683000</v>
      </c>
      <c r="J6" s="4">
        <v>6611000</v>
      </c>
      <c r="K6" s="4">
        <v>9278200</v>
      </c>
      <c r="L6" s="4">
        <v>9418000</v>
      </c>
      <c r="M6" s="4">
        <v>16844200</v>
      </c>
      <c r="N6" s="9">
        <v>18962000</v>
      </c>
      <c r="O6" s="1"/>
      <c r="P6" s="23">
        <f t="shared" si="2"/>
        <v>6.9375170037181463E-3</v>
      </c>
      <c r="Q6" s="23">
        <f t="shared" si="0"/>
        <v>4.8698648771197971E-2</v>
      </c>
      <c r="R6" s="23">
        <f t="shared" si="0"/>
        <v>0.160950394486261</v>
      </c>
      <c r="S6" s="23">
        <f t="shared" si="0"/>
        <v>3.8231613312777725E-2</v>
      </c>
      <c r="T6" s="23">
        <f t="shared" si="0"/>
        <v>4.7789970073456062E-2</v>
      </c>
      <c r="U6" s="23">
        <f t="shared" si="0"/>
        <v>0.11884465403101478</v>
      </c>
      <c r="V6" s="23">
        <f t="shared" si="0"/>
        <v>2.4331187086242857E-2</v>
      </c>
      <c r="W6" s="23">
        <f t="shared" si="0"/>
        <v>5.9952843021674071E-2</v>
      </c>
      <c r="X6" s="23">
        <f t="shared" si="0"/>
        <v>8.414074544300354E-2</v>
      </c>
      <c r="Y6" s="23">
        <f t="shared" si="0"/>
        <v>8.5408542667996731E-2</v>
      </c>
      <c r="Z6" s="23">
        <f t="shared" si="0"/>
        <v>0.15275414890722772</v>
      </c>
      <c r="AA6" s="23">
        <f t="shared" si="0"/>
        <v>0.1719597351954294</v>
      </c>
      <c r="AD6" s="1"/>
    </row>
    <row r="7" spans="1:30" x14ac:dyDescent="0.35">
      <c r="A7" s="17">
        <v>33025</v>
      </c>
      <c r="B7" s="10">
        <f t="shared" si="1"/>
        <v>110836900</v>
      </c>
      <c r="C7" s="13">
        <v>779000</v>
      </c>
      <c r="D7" s="4">
        <v>5523000</v>
      </c>
      <c r="E7" s="4">
        <v>17870000</v>
      </c>
      <c r="F7" s="4">
        <v>4236000</v>
      </c>
      <c r="G7" s="4">
        <v>5314800</v>
      </c>
      <c r="H7" s="4">
        <v>13179600</v>
      </c>
      <c r="I7" s="4">
        <v>2701000</v>
      </c>
      <c r="J7" s="4">
        <v>6687000</v>
      </c>
      <c r="K7" s="4">
        <v>9353100</v>
      </c>
      <c r="L7" s="4">
        <v>9717000</v>
      </c>
      <c r="M7" s="4">
        <v>16848400</v>
      </c>
      <c r="N7" s="9">
        <v>18628000</v>
      </c>
      <c r="O7" s="1"/>
      <c r="P7" s="23">
        <f t="shared" si="2"/>
        <v>7.028345253250497E-3</v>
      </c>
      <c r="Q7" s="23">
        <f t="shared" si="0"/>
        <v>4.9829975396280479E-2</v>
      </c>
      <c r="R7" s="23">
        <f t="shared" si="0"/>
        <v>0.16122789432039331</v>
      </c>
      <c r="S7" s="23">
        <f t="shared" si="0"/>
        <v>3.8218318989434022E-2</v>
      </c>
      <c r="T7" s="23">
        <f t="shared" si="0"/>
        <v>4.7951539604590171E-2</v>
      </c>
      <c r="U7" s="23">
        <f t="shared" si="0"/>
        <v>0.11890985763766398</v>
      </c>
      <c r="V7" s="23">
        <f t="shared" si="0"/>
        <v>2.4369140602091902E-2</v>
      </c>
      <c r="W7" s="23">
        <f t="shared" si="0"/>
        <v>6.0331893078929492E-2</v>
      </c>
      <c r="X7" s="23">
        <f t="shared" si="0"/>
        <v>8.4386156595862932E-2</v>
      </c>
      <c r="Y7" s="23">
        <f t="shared" si="0"/>
        <v>8.7669359211598297E-2</v>
      </c>
      <c r="Z7" s="23">
        <f t="shared" si="0"/>
        <v>0.15201074732331921</v>
      </c>
      <c r="AA7" s="23">
        <f t="shared" si="0"/>
        <v>0.16806677198658571</v>
      </c>
      <c r="AD7" s="1"/>
    </row>
    <row r="8" spans="1:30" x14ac:dyDescent="0.35">
      <c r="A8" s="17">
        <v>33055</v>
      </c>
      <c r="B8" s="10">
        <f t="shared" si="1"/>
        <v>109568800</v>
      </c>
      <c r="C8" s="13">
        <v>784000</v>
      </c>
      <c r="D8" s="4">
        <v>5580000</v>
      </c>
      <c r="E8" s="4">
        <v>17691000</v>
      </c>
      <c r="F8" s="4">
        <v>4186600.0000000005</v>
      </c>
      <c r="G8" s="4">
        <v>5309800</v>
      </c>
      <c r="H8" s="4">
        <v>13167000</v>
      </c>
      <c r="I8" s="4">
        <v>2709000</v>
      </c>
      <c r="J8" s="4">
        <v>6703000</v>
      </c>
      <c r="K8" s="4">
        <v>9369800</v>
      </c>
      <c r="L8" s="4">
        <v>9730000</v>
      </c>
      <c r="M8" s="4">
        <v>16778600</v>
      </c>
      <c r="N8" s="9">
        <v>17560000</v>
      </c>
      <c r="O8" s="1"/>
      <c r="P8" s="23">
        <f t="shared" si="2"/>
        <v>7.1553215878972848E-3</v>
      </c>
      <c r="Q8" s="23">
        <f t="shared" si="0"/>
        <v>5.0926906199575059E-2</v>
      </c>
      <c r="R8" s="23">
        <f t="shared" si="0"/>
        <v>0.16146019669833017</v>
      </c>
      <c r="S8" s="23">
        <f t="shared" si="0"/>
        <v>3.8209782346799455E-2</v>
      </c>
      <c r="T8" s="23">
        <f t="shared" si="0"/>
        <v>4.8460875723746175E-2</v>
      </c>
      <c r="U8" s="23">
        <f t="shared" si="0"/>
        <v>0.12017107059673922</v>
      </c>
      <c r="V8" s="23">
        <f t="shared" si="0"/>
        <v>2.4724191558180796E-2</v>
      </c>
      <c r="W8" s="23">
        <f t="shared" si="0"/>
        <v>6.1176174239382014E-2</v>
      </c>
      <c r="X8" s="23">
        <f t="shared" si="0"/>
        <v>8.5515219661071395E-2</v>
      </c>
      <c r="Y8" s="23">
        <f t="shared" si="0"/>
        <v>8.880265184979666E-2</v>
      </c>
      <c r="Z8" s="23">
        <f t="shared" si="0"/>
        <v>0.15313300866670074</v>
      </c>
      <c r="AA8" s="23">
        <f t="shared" si="0"/>
        <v>0.16026460087178102</v>
      </c>
      <c r="AD8" s="1"/>
    </row>
    <row r="9" spans="1:30" x14ac:dyDescent="0.35">
      <c r="A9" s="17">
        <v>33086</v>
      </c>
      <c r="B9" s="10">
        <f t="shared" si="1"/>
        <v>109450300</v>
      </c>
      <c r="C9" s="13">
        <v>781000</v>
      </c>
      <c r="D9" s="4">
        <v>5581000</v>
      </c>
      <c r="E9" s="4">
        <v>17803000</v>
      </c>
      <c r="F9" s="4">
        <v>4185700</v>
      </c>
      <c r="G9" s="4">
        <v>5305400</v>
      </c>
      <c r="H9" s="4">
        <v>13156200</v>
      </c>
      <c r="I9" s="4">
        <v>2711000</v>
      </c>
      <c r="J9" s="4">
        <v>6705000</v>
      </c>
      <c r="K9" s="4">
        <v>9391300</v>
      </c>
      <c r="L9" s="4">
        <v>9776000</v>
      </c>
      <c r="M9" s="4">
        <v>16756700</v>
      </c>
      <c r="N9" s="9">
        <v>17298000</v>
      </c>
      <c r="O9" s="1"/>
      <c r="P9" s="23">
        <f t="shared" si="2"/>
        <v>7.1356588332786661E-3</v>
      </c>
      <c r="Q9" s="23">
        <f t="shared" si="0"/>
        <v>5.099118047186714E-2</v>
      </c>
      <c r="R9" s="23">
        <f t="shared" si="0"/>
        <v>0.16265830244412305</v>
      </c>
      <c r="S9" s="23">
        <f t="shared" si="0"/>
        <v>3.8242928525549953E-2</v>
      </c>
      <c r="T9" s="23">
        <f t="shared" si="0"/>
        <v>4.847314260445152E-2</v>
      </c>
      <c r="U9" s="23">
        <f t="shared" si="0"/>
        <v>0.12020250287116618</v>
      </c>
      <c r="V9" s="23">
        <f t="shared" si="0"/>
        <v>2.4769233158794448E-2</v>
      </c>
      <c r="W9" s="23">
        <f t="shared" si="0"/>
        <v>6.1260681788903273E-2</v>
      </c>
      <c r="X9" s="23">
        <f t="shared" si="0"/>
        <v>8.5804241742599152E-2</v>
      </c>
      <c r="Y9" s="23">
        <f t="shared" si="0"/>
        <v>8.9319079070591861E-2</v>
      </c>
      <c r="Z9" s="23">
        <f t="shared" si="0"/>
        <v>0.15309871238361156</v>
      </c>
      <c r="AA9" s="23">
        <f t="shared" si="0"/>
        <v>0.15804433610506322</v>
      </c>
      <c r="AD9" s="1"/>
    </row>
    <row r="10" spans="1:30" x14ac:dyDescent="0.35">
      <c r="A10" s="17">
        <v>33117</v>
      </c>
      <c r="B10" s="10">
        <f t="shared" si="1"/>
        <v>110045000</v>
      </c>
      <c r="C10" s="13">
        <v>777000</v>
      </c>
      <c r="D10" s="4">
        <v>5487000</v>
      </c>
      <c r="E10" s="4">
        <v>17786000</v>
      </c>
      <c r="F10" s="4">
        <v>4254700</v>
      </c>
      <c r="G10" s="4">
        <v>5284000</v>
      </c>
      <c r="H10" s="4">
        <v>13110100</v>
      </c>
      <c r="I10" s="4">
        <v>2688000</v>
      </c>
      <c r="J10" s="4">
        <v>6638000</v>
      </c>
      <c r="K10" s="4">
        <v>9424100</v>
      </c>
      <c r="L10" s="4">
        <v>9535000</v>
      </c>
      <c r="M10" s="4">
        <v>16869100</v>
      </c>
      <c r="N10" s="9">
        <v>18192000</v>
      </c>
      <c r="O10" s="1"/>
      <c r="P10" s="23">
        <f t="shared" si="2"/>
        <v>7.0607478758689625E-3</v>
      </c>
      <c r="Q10" s="23">
        <f t="shared" si="0"/>
        <v>4.9861420328047613E-2</v>
      </c>
      <c r="R10" s="23">
        <f t="shared" si="0"/>
        <v>0.16162478985869416</v>
      </c>
      <c r="S10" s="23">
        <f t="shared" si="0"/>
        <v>3.8663274115134719E-2</v>
      </c>
      <c r="T10" s="23">
        <f t="shared" si="0"/>
        <v>4.8016720432550321E-2</v>
      </c>
      <c r="U10" s="23">
        <f t="shared" si="0"/>
        <v>0.11913399064019264</v>
      </c>
      <c r="V10" s="23">
        <f t="shared" si="0"/>
        <v>2.4426371030033169E-2</v>
      </c>
      <c r="W10" s="23">
        <f t="shared" si="0"/>
        <v>6.0320777863601252E-2</v>
      </c>
      <c r="X10" s="23">
        <f t="shared" si="0"/>
        <v>8.5638602389931387E-2</v>
      </c>
      <c r="Y10" s="23">
        <f t="shared" si="0"/>
        <v>8.6646371938752326E-2</v>
      </c>
      <c r="Z10" s="23">
        <f t="shared" si="0"/>
        <v>0.15329274387750466</v>
      </c>
      <c r="AA10" s="23">
        <f t="shared" si="0"/>
        <v>0.16531418964968878</v>
      </c>
      <c r="AD10" s="1"/>
    </row>
    <row r="11" spans="1:30" x14ac:dyDescent="0.35">
      <c r="A11" s="17">
        <v>33147</v>
      </c>
      <c r="B11" s="10">
        <f t="shared" si="1"/>
        <v>110242100</v>
      </c>
      <c r="C11" s="13">
        <v>772000</v>
      </c>
      <c r="D11" s="4">
        <v>5379000</v>
      </c>
      <c r="E11" s="4">
        <v>17694000</v>
      </c>
      <c r="F11" s="4">
        <v>4267700</v>
      </c>
      <c r="G11" s="4">
        <v>5276400</v>
      </c>
      <c r="H11" s="4">
        <v>13181900</v>
      </c>
      <c r="I11" s="4">
        <v>2691000</v>
      </c>
      <c r="J11" s="4">
        <v>6605000</v>
      </c>
      <c r="K11" s="4">
        <v>9481800</v>
      </c>
      <c r="L11" s="4">
        <v>9195000</v>
      </c>
      <c r="M11" s="4">
        <v>17000300</v>
      </c>
      <c r="N11" s="9">
        <v>18698000</v>
      </c>
      <c r="O11" s="1"/>
      <c r="P11" s="23">
        <f t="shared" si="2"/>
        <v>7.0027693594370936E-3</v>
      </c>
      <c r="Q11" s="23">
        <f t="shared" si="0"/>
        <v>4.8792611896906896E-2</v>
      </c>
      <c r="R11" s="23">
        <f t="shared" si="0"/>
        <v>0.16050129669155433</v>
      </c>
      <c r="S11" s="23">
        <f t="shared" si="0"/>
        <v>3.8712070978328607E-2</v>
      </c>
      <c r="T11" s="23">
        <f t="shared" si="0"/>
        <v>4.7861932963903987E-2</v>
      </c>
      <c r="U11" s="23">
        <f t="shared" si="0"/>
        <v>0.11957228681238836</v>
      </c>
      <c r="V11" s="23">
        <f t="shared" si="0"/>
        <v>2.4409912365602613E-2</v>
      </c>
      <c r="W11" s="23">
        <f t="shared" si="0"/>
        <v>5.9913590180158037E-2</v>
      </c>
      <c r="X11" s="23">
        <f t="shared" si="0"/>
        <v>8.6008884083303927E-2</v>
      </c>
      <c r="Y11" s="23">
        <f t="shared" si="0"/>
        <v>8.3407337124383515E-2</v>
      </c>
      <c r="Z11" s="23">
        <f t="shared" si="0"/>
        <v>0.15420878230730364</v>
      </c>
      <c r="AA11" s="23">
        <f t="shared" si="0"/>
        <v>0.16960852523672898</v>
      </c>
      <c r="AD11" s="1"/>
    </row>
    <row r="12" spans="1:30" x14ac:dyDescent="0.35">
      <c r="A12" s="17">
        <v>33178</v>
      </c>
      <c r="B12" s="10">
        <f t="shared" si="1"/>
        <v>110205500</v>
      </c>
      <c r="C12" s="13">
        <v>767000</v>
      </c>
      <c r="D12" s="4">
        <v>5208000</v>
      </c>
      <c r="E12" s="4">
        <v>17501000</v>
      </c>
      <c r="F12" s="4">
        <v>4275600</v>
      </c>
      <c r="G12" s="4">
        <v>5263900</v>
      </c>
      <c r="H12" s="4">
        <v>13458700</v>
      </c>
      <c r="I12" s="4">
        <v>2697000</v>
      </c>
      <c r="J12" s="4">
        <v>6595000</v>
      </c>
      <c r="K12" s="4">
        <v>9524500</v>
      </c>
      <c r="L12" s="4">
        <v>9108000</v>
      </c>
      <c r="M12" s="4">
        <v>16947800</v>
      </c>
      <c r="N12" s="9">
        <v>18859000</v>
      </c>
      <c r="O12" s="1"/>
      <c r="P12" s="23">
        <f t="shared" si="2"/>
        <v>6.959725240573293E-3</v>
      </c>
      <c r="Q12" s="23">
        <f t="shared" si="0"/>
        <v>4.7257169560502882E-2</v>
      </c>
      <c r="R12" s="23">
        <f t="shared" si="0"/>
        <v>0.15880332651274209</v>
      </c>
      <c r="S12" s="23">
        <f t="shared" si="0"/>
        <v>3.8796611784348331E-2</v>
      </c>
      <c r="T12" s="23">
        <f t="shared" si="0"/>
        <v>4.7764403772951443E-2</v>
      </c>
      <c r="U12" s="23">
        <f t="shared" si="0"/>
        <v>0.12212366896389018</v>
      </c>
      <c r="V12" s="23">
        <f t="shared" si="0"/>
        <v>2.4472462808117563E-2</v>
      </c>
      <c r="W12" s="23">
        <f t="shared" si="0"/>
        <v>5.9842748320183659E-2</v>
      </c>
      <c r="X12" s="23">
        <f t="shared" si="0"/>
        <v>8.6424906197966528E-2</v>
      </c>
      <c r="Y12" s="23">
        <f t="shared" si="0"/>
        <v>8.2645602987146738E-2</v>
      </c>
      <c r="Z12" s="23">
        <f t="shared" si="0"/>
        <v>0.153783613340532</v>
      </c>
      <c r="AA12" s="23">
        <f t="shared" si="0"/>
        <v>0.17112576051104528</v>
      </c>
      <c r="AD12" s="1"/>
    </row>
    <row r="13" spans="1:30" x14ac:dyDescent="0.35">
      <c r="A13" s="17">
        <v>33208</v>
      </c>
      <c r="B13" s="10">
        <f t="shared" si="1"/>
        <v>109975700</v>
      </c>
      <c r="C13" s="13">
        <v>761000</v>
      </c>
      <c r="D13" s="4">
        <v>4963000</v>
      </c>
      <c r="E13" s="4">
        <v>17413000</v>
      </c>
      <c r="F13" s="4">
        <v>4335000</v>
      </c>
      <c r="G13" s="4">
        <v>5249300</v>
      </c>
      <c r="H13" s="4">
        <v>13669800</v>
      </c>
      <c r="I13" s="4">
        <v>2702000</v>
      </c>
      <c r="J13" s="4">
        <v>6596000</v>
      </c>
      <c r="K13" s="4">
        <v>9566100</v>
      </c>
      <c r="L13" s="4">
        <v>9101000</v>
      </c>
      <c r="M13" s="4">
        <v>16832500</v>
      </c>
      <c r="N13" s="9">
        <v>18787000</v>
      </c>
      <c r="O13" s="1"/>
      <c r="P13" s="23">
        <f t="shared" si="2"/>
        <v>6.9197104451256047E-3</v>
      </c>
      <c r="Q13" s="23">
        <f t="shared" si="0"/>
        <v>4.512815103700181E-2</v>
      </c>
      <c r="R13" s="23">
        <f t="shared" si="0"/>
        <v>0.15833497763596868</v>
      </c>
      <c r="S13" s="23">
        <f t="shared" si="0"/>
        <v>3.9417798659158343E-2</v>
      </c>
      <c r="T13" s="23">
        <f t="shared" si="0"/>
        <v>4.7731453402888091E-2</v>
      </c>
      <c r="U13" s="23">
        <f t="shared" si="0"/>
        <v>0.12429836773032588</v>
      </c>
      <c r="V13" s="23">
        <f t="shared" si="0"/>
        <v>2.4569063893205498E-2</v>
      </c>
      <c r="W13" s="23">
        <f t="shared" si="0"/>
        <v>5.9976885802954655E-2</v>
      </c>
      <c r="X13" s="23">
        <f t="shared" si="0"/>
        <v>8.6983760958102563E-2</v>
      </c>
      <c r="Y13" s="23">
        <f t="shared" si="0"/>
        <v>8.2754644889734733E-2</v>
      </c>
      <c r="Z13" s="23">
        <f t="shared" si="0"/>
        <v>0.15305653885358311</v>
      </c>
      <c r="AA13" s="23">
        <f t="shared" si="0"/>
        <v>0.17082864669195105</v>
      </c>
      <c r="AD13" s="1"/>
    </row>
    <row r="14" spans="1:30" x14ac:dyDescent="0.35">
      <c r="A14" s="17">
        <v>33239</v>
      </c>
      <c r="B14" s="10">
        <f t="shared" si="1"/>
        <v>107426000</v>
      </c>
      <c r="C14" s="13">
        <v>745000</v>
      </c>
      <c r="D14" s="4">
        <v>4530000</v>
      </c>
      <c r="E14" s="4">
        <v>17184000</v>
      </c>
      <c r="F14" s="4">
        <v>4186300</v>
      </c>
      <c r="G14" s="4">
        <v>5177300</v>
      </c>
      <c r="H14" s="4">
        <v>13065200</v>
      </c>
      <c r="I14" s="4">
        <v>2689000</v>
      </c>
      <c r="J14" s="4">
        <v>6561000</v>
      </c>
      <c r="K14" s="4">
        <v>9576600</v>
      </c>
      <c r="L14" s="4">
        <v>8763000</v>
      </c>
      <c r="M14" s="4">
        <v>16509599.999999998</v>
      </c>
      <c r="N14" s="9">
        <v>18439000</v>
      </c>
      <c r="O14" s="1"/>
      <c r="P14" s="23">
        <f t="shared" si="2"/>
        <v>6.9350064230260834E-3</v>
      </c>
      <c r="Q14" s="23">
        <f t="shared" si="0"/>
        <v>4.2168562545380074E-2</v>
      </c>
      <c r="R14" s="23">
        <f t="shared" si="0"/>
        <v>0.1599612756688325</v>
      </c>
      <c r="S14" s="23">
        <f t="shared" si="0"/>
        <v>3.896915085733435E-2</v>
      </c>
      <c r="T14" s="23">
        <f t="shared" si="0"/>
        <v>4.8194105709977099E-2</v>
      </c>
      <c r="U14" s="23">
        <f t="shared" si="0"/>
        <v>0.12162046431962467</v>
      </c>
      <c r="V14" s="23">
        <f t="shared" si="0"/>
        <v>2.5031184257069981E-2</v>
      </c>
      <c r="W14" s="23">
        <f t="shared" si="0"/>
        <v>6.1074600189898159E-2</v>
      </c>
      <c r="X14" s="23">
        <f t="shared" si="0"/>
        <v>8.9146016792955154E-2</v>
      </c>
      <c r="Y14" s="23">
        <f t="shared" si="0"/>
        <v>8.157243125500345E-2</v>
      </c>
      <c r="Z14" s="23">
        <f t="shared" si="0"/>
        <v>0.15368346582763948</v>
      </c>
      <c r="AA14" s="23">
        <f t="shared" si="0"/>
        <v>0.17164373615325898</v>
      </c>
      <c r="AD14" s="1"/>
    </row>
    <row r="15" spans="1:30" x14ac:dyDescent="0.35">
      <c r="A15" s="17">
        <v>33270</v>
      </c>
      <c r="B15" s="10">
        <f t="shared" si="1"/>
        <v>107394600</v>
      </c>
      <c r="C15" s="13">
        <v>743000</v>
      </c>
      <c r="D15" s="4">
        <v>4451000</v>
      </c>
      <c r="E15" s="4">
        <v>17053000</v>
      </c>
      <c r="F15" s="4">
        <v>4156700</v>
      </c>
      <c r="G15" s="4">
        <v>5158500</v>
      </c>
      <c r="H15" s="4">
        <v>12741200</v>
      </c>
      <c r="I15" s="4">
        <v>2683000</v>
      </c>
      <c r="J15" s="4">
        <v>6546000</v>
      </c>
      <c r="K15" s="4">
        <v>9627600</v>
      </c>
      <c r="L15" s="4">
        <v>8822000</v>
      </c>
      <c r="M15" s="4">
        <v>16635599.999999998</v>
      </c>
      <c r="N15" s="9">
        <v>18777000</v>
      </c>
      <c r="O15" s="1"/>
      <c r="P15" s="23">
        <f t="shared" si="2"/>
        <v>6.918411167786835E-3</v>
      </c>
      <c r="Q15" s="23">
        <f t="shared" si="0"/>
        <v>4.1445286820752623E-2</v>
      </c>
      <c r="R15" s="23">
        <f t="shared" si="0"/>
        <v>0.15878824447411694</v>
      </c>
      <c r="S15" s="23">
        <f t="shared" si="0"/>
        <v>3.8704925573539078E-2</v>
      </c>
      <c r="T15" s="23">
        <f t="shared" si="0"/>
        <v>4.8033141331128383E-2</v>
      </c>
      <c r="U15" s="23">
        <f t="shared" si="0"/>
        <v>0.11863911220862129</v>
      </c>
      <c r="V15" s="23">
        <f t="shared" si="0"/>
        <v>2.4982634136166994E-2</v>
      </c>
      <c r="W15" s="23">
        <f t="shared" si="0"/>
        <v>6.0952785335575535E-2</v>
      </c>
      <c r="X15" s="23">
        <f t="shared" si="0"/>
        <v>8.9646965489884961E-2</v>
      </c>
      <c r="Y15" s="23">
        <f t="shared" si="0"/>
        <v>8.2145657230438027E-2</v>
      </c>
      <c r="Z15" s="23">
        <f t="shared" si="0"/>
        <v>0.15490164309937368</v>
      </c>
      <c r="AA15" s="23">
        <f t="shared" si="0"/>
        <v>0.17484119313261562</v>
      </c>
      <c r="AD15" s="1"/>
    </row>
    <row r="16" spans="1:30" x14ac:dyDescent="0.35">
      <c r="A16" s="17">
        <v>33298</v>
      </c>
      <c r="B16" s="10">
        <f t="shared" si="1"/>
        <v>107683300</v>
      </c>
      <c r="C16" s="13">
        <v>739000</v>
      </c>
      <c r="D16" s="4">
        <v>4485000</v>
      </c>
      <c r="E16" s="4">
        <v>17001000</v>
      </c>
      <c r="F16" s="4">
        <v>4155300</v>
      </c>
      <c r="G16" s="4">
        <v>5159900</v>
      </c>
      <c r="H16" s="4">
        <v>12681200</v>
      </c>
      <c r="I16" s="4">
        <v>2681000</v>
      </c>
      <c r="J16" s="4">
        <v>6562000</v>
      </c>
      <c r="K16" s="4">
        <v>9677500</v>
      </c>
      <c r="L16" s="4">
        <v>8990000</v>
      </c>
      <c r="M16" s="4">
        <v>16687400.000000002</v>
      </c>
      <c r="N16" s="9">
        <v>18864000</v>
      </c>
      <c r="O16" s="1"/>
      <c r="P16" s="23">
        <f t="shared" si="2"/>
        <v>6.862716874389994E-3</v>
      </c>
      <c r="Q16" s="23">
        <f t="shared" si="0"/>
        <v>4.1649912289092178E-2</v>
      </c>
      <c r="R16" s="23">
        <f t="shared" si="0"/>
        <v>0.15787963407510727</v>
      </c>
      <c r="S16" s="23">
        <f t="shared" si="0"/>
        <v>3.8588156195064602E-2</v>
      </c>
      <c r="T16" s="23">
        <f t="shared" si="0"/>
        <v>4.7917365088179877E-2</v>
      </c>
      <c r="U16" s="23">
        <f t="shared" si="0"/>
        <v>0.11776385010489092</v>
      </c>
      <c r="V16" s="23">
        <f t="shared" si="0"/>
        <v>2.4897082463111737E-2</v>
      </c>
      <c r="W16" s="23">
        <f t="shared" si="0"/>
        <v>6.0937954167452152E-2</v>
      </c>
      <c r="X16" s="23">
        <f t="shared" si="0"/>
        <v>8.9870016984992099E-2</v>
      </c>
      <c r="Y16" s="23">
        <f t="shared" si="0"/>
        <v>8.3485554398871509E-2</v>
      </c>
      <c r="Z16" s="23">
        <f t="shared" si="0"/>
        <v>0.15496739048673286</v>
      </c>
      <c r="AA16" s="23">
        <f t="shared" si="0"/>
        <v>0.1751803668721148</v>
      </c>
      <c r="AD16" s="1"/>
    </row>
    <row r="17" spans="1:30" x14ac:dyDescent="0.35">
      <c r="A17" s="17">
        <v>33329</v>
      </c>
      <c r="B17" s="10">
        <f t="shared" si="1"/>
        <v>108071400</v>
      </c>
      <c r="C17" s="13">
        <v>740000</v>
      </c>
      <c r="D17" s="4">
        <v>4666000</v>
      </c>
      <c r="E17" s="4">
        <v>16987000</v>
      </c>
      <c r="F17" s="4">
        <v>4162500</v>
      </c>
      <c r="G17" s="4">
        <v>5169200</v>
      </c>
      <c r="H17" s="4">
        <v>12684000</v>
      </c>
      <c r="I17" s="4">
        <v>2680000</v>
      </c>
      <c r="J17" s="4">
        <v>6552000</v>
      </c>
      <c r="K17" s="4">
        <v>9709400</v>
      </c>
      <c r="L17" s="4">
        <v>9137000</v>
      </c>
      <c r="M17" s="4">
        <v>16741300</v>
      </c>
      <c r="N17" s="9">
        <v>18843000</v>
      </c>
      <c r="O17" s="1"/>
      <c r="P17" s="23">
        <f t="shared" si="2"/>
        <v>6.8473250092068762E-3</v>
      </c>
      <c r="Q17" s="23">
        <f t="shared" si="0"/>
        <v>4.3175160125620657E-2</v>
      </c>
      <c r="R17" s="23">
        <f t="shared" si="0"/>
        <v>0.15718312152891514</v>
      </c>
      <c r="S17" s="23">
        <f t="shared" si="0"/>
        <v>3.851620317678868E-2</v>
      </c>
      <c r="T17" s="23">
        <f t="shared" si="0"/>
        <v>4.7831341131881332E-2</v>
      </c>
      <c r="U17" s="23">
        <f t="shared" si="0"/>
        <v>0.1173668519145676</v>
      </c>
      <c r="V17" s="23">
        <f t="shared" si="0"/>
        <v>2.4798420303614094E-2</v>
      </c>
      <c r="W17" s="23">
        <f t="shared" si="0"/>
        <v>6.0626585757193853E-2</v>
      </c>
      <c r="X17" s="23">
        <f t="shared" si="0"/>
        <v>8.9842456005936822E-2</v>
      </c>
      <c r="Y17" s="23">
        <f t="shared" si="0"/>
        <v>8.4545957579896247E-2</v>
      </c>
      <c r="Z17" s="23">
        <f t="shared" si="0"/>
        <v>0.15490962456302038</v>
      </c>
      <c r="AA17" s="23">
        <f t="shared" si="0"/>
        <v>0.17435695290335834</v>
      </c>
      <c r="AD17" s="1"/>
    </row>
    <row r="18" spans="1:30" x14ac:dyDescent="0.35">
      <c r="A18" s="17">
        <v>33359</v>
      </c>
      <c r="B18" s="10">
        <f t="shared" si="1"/>
        <v>108753900</v>
      </c>
      <c r="C18" s="13">
        <v>743000</v>
      </c>
      <c r="D18" s="4">
        <v>4853000</v>
      </c>
      <c r="E18" s="4">
        <v>17037000</v>
      </c>
      <c r="F18" s="4">
        <v>4191600.0000000005</v>
      </c>
      <c r="G18" s="4">
        <v>5189200</v>
      </c>
      <c r="H18" s="4">
        <v>12777200</v>
      </c>
      <c r="I18" s="4">
        <v>2676000</v>
      </c>
      <c r="J18" s="4">
        <v>6564000</v>
      </c>
      <c r="K18" s="4">
        <v>9752700</v>
      </c>
      <c r="L18" s="4">
        <v>9407000</v>
      </c>
      <c r="M18" s="4">
        <v>16675200</v>
      </c>
      <c r="N18" s="9">
        <v>18888000</v>
      </c>
      <c r="O18" s="1"/>
      <c r="P18" s="23">
        <f t="shared" si="2"/>
        <v>6.8319389005819563E-3</v>
      </c>
      <c r="Q18" s="23">
        <f t="shared" si="0"/>
        <v>4.4623687058579047E-2</v>
      </c>
      <c r="R18" s="23">
        <f t="shared" si="0"/>
        <v>0.1566564509410697</v>
      </c>
      <c r="S18" s="23">
        <f t="shared" si="0"/>
        <v>3.8542066077630326E-2</v>
      </c>
      <c r="T18" s="23">
        <f t="shared" si="0"/>
        <v>4.7715070448048298E-2</v>
      </c>
      <c r="U18" s="23">
        <f t="shared" si="0"/>
        <v>0.11748728091590278</v>
      </c>
      <c r="V18" s="23">
        <f t="shared" si="0"/>
        <v>2.4606014129148472E-2</v>
      </c>
      <c r="W18" s="23">
        <f t="shared" si="0"/>
        <v>6.0356456182261049E-2</v>
      </c>
      <c r="X18" s="23">
        <f t="shared" si="0"/>
        <v>8.9676784004987409E-2</v>
      </c>
      <c r="Y18" s="23">
        <f t="shared" si="0"/>
        <v>8.6498047426345176E-2</v>
      </c>
      <c r="Z18" s="23">
        <f t="shared" si="0"/>
        <v>0.1533296736944606</v>
      </c>
      <c r="AA18" s="23">
        <f t="shared" si="0"/>
        <v>0.17367653022098517</v>
      </c>
      <c r="AD18" s="1"/>
    </row>
    <row r="19" spans="1:30" x14ac:dyDescent="0.35">
      <c r="A19" s="17">
        <v>33390</v>
      </c>
      <c r="B19" s="10">
        <f t="shared" si="1"/>
        <v>109235200</v>
      </c>
      <c r="C19" s="13">
        <v>752000</v>
      </c>
      <c r="D19" s="4">
        <v>4990000</v>
      </c>
      <c r="E19" s="4">
        <v>17134000</v>
      </c>
      <c r="F19" s="4">
        <v>4198900</v>
      </c>
      <c r="G19" s="4">
        <v>5218000</v>
      </c>
      <c r="H19" s="4">
        <v>12856000</v>
      </c>
      <c r="I19" s="4">
        <v>2689000</v>
      </c>
      <c r="J19" s="4">
        <v>6618000</v>
      </c>
      <c r="K19" s="4">
        <v>9830200</v>
      </c>
      <c r="L19" s="4">
        <v>9697000</v>
      </c>
      <c r="M19" s="4">
        <v>16633099.999999998</v>
      </c>
      <c r="N19" s="9">
        <v>18619000</v>
      </c>
      <c r="O19" s="1"/>
      <c r="P19" s="23">
        <f t="shared" si="2"/>
        <v>6.8842277947035388E-3</v>
      </c>
      <c r="Q19" s="23">
        <f t="shared" si="0"/>
        <v>4.5681245605812049E-2</v>
      </c>
      <c r="R19" s="23">
        <f t="shared" si="0"/>
        <v>0.15685420084368409</v>
      </c>
      <c r="S19" s="23">
        <f t="shared" si="0"/>
        <v>3.8439074584016873E-2</v>
      </c>
      <c r="T19" s="23">
        <f t="shared" si="0"/>
        <v>4.7768484883993441E-2</v>
      </c>
      <c r="U19" s="23">
        <f t="shared" si="0"/>
        <v>0.11769100070307008</v>
      </c>
      <c r="V19" s="23">
        <f t="shared" si="0"/>
        <v>2.4616607101007732E-2</v>
      </c>
      <c r="W19" s="23">
        <f t="shared" si="0"/>
        <v>6.0584866416686194E-2</v>
      </c>
      <c r="X19" s="23">
        <f t="shared" si="0"/>
        <v>8.9991138387625971E-2</v>
      </c>
      <c r="Y19" s="23">
        <f t="shared" si="0"/>
        <v>8.8771751230372634E-2</v>
      </c>
      <c r="Z19" s="23">
        <f t="shared" si="0"/>
        <v>0.15226868262245136</v>
      </c>
      <c r="AA19" s="23">
        <f t="shared" si="0"/>
        <v>0.17044871982657606</v>
      </c>
      <c r="AD19" s="1"/>
    </row>
    <row r="20" spans="1:30" x14ac:dyDescent="0.35">
      <c r="A20" s="17">
        <v>33420</v>
      </c>
      <c r="B20" s="10">
        <f t="shared" si="1"/>
        <v>108032100</v>
      </c>
      <c r="C20" s="13">
        <v>755000</v>
      </c>
      <c r="D20" s="4">
        <v>5053000</v>
      </c>
      <c r="E20" s="4">
        <v>17001000</v>
      </c>
      <c r="F20" s="4">
        <v>4171300</v>
      </c>
      <c r="G20" s="4">
        <v>5216300</v>
      </c>
      <c r="H20" s="4">
        <v>12846000</v>
      </c>
      <c r="I20" s="4">
        <v>2688000</v>
      </c>
      <c r="J20" s="4">
        <v>6620000</v>
      </c>
      <c r="K20" s="4">
        <v>9850500</v>
      </c>
      <c r="L20" s="4">
        <v>9662000</v>
      </c>
      <c r="M20" s="4">
        <v>16574000</v>
      </c>
      <c r="N20" s="9">
        <v>17595000</v>
      </c>
      <c r="O20" s="1"/>
      <c r="P20" s="23">
        <f t="shared" si="2"/>
        <v>6.9886635546286702E-3</v>
      </c>
      <c r="Q20" s="23">
        <f t="shared" si="0"/>
        <v>4.6773135021905526E-2</v>
      </c>
      <c r="R20" s="23">
        <f t="shared" si="0"/>
        <v>0.15736989283740666</v>
      </c>
      <c r="S20" s="23">
        <f t="shared" si="0"/>
        <v>3.8611671901221951E-2</v>
      </c>
      <c r="T20" s="23">
        <f t="shared" si="0"/>
        <v>4.8284722781469579E-2</v>
      </c>
      <c r="U20" s="23">
        <f t="shared" si="0"/>
        <v>0.11890910201690054</v>
      </c>
      <c r="V20" s="23">
        <f t="shared" si="0"/>
        <v>2.4881493556081942E-2</v>
      </c>
      <c r="W20" s="23">
        <f t="shared" si="0"/>
        <v>6.1278083088267286E-2</v>
      </c>
      <c r="X20" s="23">
        <f t="shared" si="0"/>
        <v>9.1181232244860549E-2</v>
      </c>
      <c r="Y20" s="23">
        <f t="shared" si="0"/>
        <v>8.9436380483208233E-2</v>
      </c>
      <c r="Z20" s="23">
        <f t="shared" si="0"/>
        <v>0.15341736391313324</v>
      </c>
      <c r="AA20" s="23">
        <f t="shared" si="0"/>
        <v>0.16286825860091583</v>
      </c>
      <c r="AD20" s="1"/>
    </row>
    <row r="21" spans="1:30" x14ac:dyDescent="0.35">
      <c r="A21" s="17">
        <v>33451</v>
      </c>
      <c r="B21" s="10">
        <f t="shared" si="1"/>
        <v>108125100</v>
      </c>
      <c r="C21" s="13">
        <v>751000</v>
      </c>
      <c r="D21" s="4">
        <v>5073000</v>
      </c>
      <c r="E21" s="4">
        <v>17175000</v>
      </c>
      <c r="F21" s="4">
        <v>4178300</v>
      </c>
      <c r="G21" s="4">
        <v>5205400</v>
      </c>
      <c r="H21" s="4">
        <v>12868000</v>
      </c>
      <c r="I21" s="4">
        <v>2686000</v>
      </c>
      <c r="J21" s="4">
        <v>6613000</v>
      </c>
      <c r="K21" s="4">
        <v>9878000</v>
      </c>
      <c r="L21" s="4">
        <v>9713000</v>
      </c>
      <c r="M21" s="4">
        <v>16579400.000000002</v>
      </c>
      <c r="N21" s="9">
        <v>17405000</v>
      </c>
      <c r="O21" s="1"/>
      <c r="P21" s="23">
        <f t="shared" si="2"/>
        <v>6.9456583161541588E-3</v>
      </c>
      <c r="Q21" s="23">
        <f t="shared" si="0"/>
        <v>4.6917875682889541E-2</v>
      </c>
      <c r="R21" s="23">
        <f t="shared" si="0"/>
        <v>0.1588437837282925</v>
      </c>
      <c r="S21" s="23">
        <f t="shared" si="0"/>
        <v>3.8643201254842767E-2</v>
      </c>
      <c r="T21" s="23">
        <f t="shared" si="0"/>
        <v>4.8142383220917254E-2</v>
      </c>
      <c r="U21" s="23">
        <f t="shared" si="0"/>
        <v>0.11901029455695301</v>
      </c>
      <c r="V21" s="23">
        <f t="shared" si="0"/>
        <v>2.4841595522223793E-2</v>
      </c>
      <c r="W21" s="23">
        <f t="shared" si="0"/>
        <v>6.1160637076867447E-2</v>
      </c>
      <c r="X21" s="23">
        <f t="shared" si="0"/>
        <v>9.1357140941372539E-2</v>
      </c>
      <c r="Y21" s="23">
        <f t="shared" si="0"/>
        <v>8.9831130792017766E-2</v>
      </c>
      <c r="Z21" s="23">
        <f t="shared" si="0"/>
        <v>0.15333534951643976</v>
      </c>
      <c r="AA21" s="23">
        <f t="shared" si="0"/>
        <v>0.16097094939102946</v>
      </c>
      <c r="AD21" s="1"/>
    </row>
    <row r="22" spans="1:30" x14ac:dyDescent="0.35">
      <c r="A22" s="17">
        <v>33482</v>
      </c>
      <c r="B22" s="10">
        <f t="shared" si="1"/>
        <v>108842200</v>
      </c>
      <c r="C22" s="13">
        <v>739000</v>
      </c>
      <c r="D22" s="4">
        <v>5011000</v>
      </c>
      <c r="E22" s="4">
        <v>17178000</v>
      </c>
      <c r="F22" s="4">
        <v>4230100</v>
      </c>
      <c r="G22" s="4">
        <v>5192900</v>
      </c>
      <c r="H22" s="4">
        <v>12819800</v>
      </c>
      <c r="I22" s="4">
        <v>2665000</v>
      </c>
      <c r="J22" s="4">
        <v>6544000</v>
      </c>
      <c r="K22" s="4">
        <v>9908400</v>
      </c>
      <c r="L22" s="4">
        <v>9501000</v>
      </c>
      <c r="M22" s="4">
        <v>16754000</v>
      </c>
      <c r="N22" s="9">
        <v>18299000</v>
      </c>
      <c r="O22" s="1"/>
      <c r="P22" s="23">
        <f>C22/$B22</f>
        <v>6.7896459277743378E-3</v>
      </c>
      <c r="Q22" s="23">
        <f t="shared" si="0"/>
        <v>4.603912820578783E-2</v>
      </c>
      <c r="R22" s="23">
        <f t="shared" si="0"/>
        <v>0.15782481427240538</v>
      </c>
      <c r="S22" s="23">
        <f t="shared" si="0"/>
        <v>3.8864521297805446E-2</v>
      </c>
      <c r="T22" s="23">
        <f t="shared" si="0"/>
        <v>4.7710354990986949E-2</v>
      </c>
      <c r="U22" s="23">
        <f t="shared" si="0"/>
        <v>0.11778335976303309</v>
      </c>
      <c r="V22" s="23">
        <f t="shared" si="0"/>
        <v>2.4484988359294465E-2</v>
      </c>
      <c r="W22" s="23">
        <f t="shared" si="0"/>
        <v>6.0123738770440145E-2</v>
      </c>
      <c r="X22" s="23">
        <f t="shared" si="0"/>
        <v>9.1034543586954328E-2</v>
      </c>
      <c r="Y22" s="23">
        <f t="shared" si="0"/>
        <v>8.7291510094430286E-2</v>
      </c>
      <c r="Z22" s="23">
        <f t="shared" si="0"/>
        <v>0.15392926640586096</v>
      </c>
      <c r="AA22" s="23">
        <f t="shared" si="0"/>
        <v>0.1681241283252268</v>
      </c>
      <c r="AD22" s="1"/>
    </row>
    <row r="23" spans="1:30" x14ac:dyDescent="0.35">
      <c r="A23" s="17">
        <v>33512</v>
      </c>
      <c r="B23" s="10">
        <f t="shared" si="1"/>
        <v>109211900</v>
      </c>
      <c r="C23" s="13">
        <v>731000</v>
      </c>
      <c r="D23" s="4">
        <v>4939000</v>
      </c>
      <c r="E23" s="4">
        <v>17110000</v>
      </c>
      <c r="F23" s="4">
        <v>4234800</v>
      </c>
      <c r="G23" s="4">
        <v>5190300</v>
      </c>
      <c r="H23" s="4">
        <v>12882500</v>
      </c>
      <c r="I23" s="4">
        <v>2663000</v>
      </c>
      <c r="J23" s="4">
        <v>6515000</v>
      </c>
      <c r="K23" s="4">
        <v>9964100</v>
      </c>
      <c r="L23" s="4">
        <v>9201000</v>
      </c>
      <c r="M23" s="4">
        <v>16933200</v>
      </c>
      <c r="N23" s="9">
        <v>18848000</v>
      </c>
      <c r="O23" s="1"/>
      <c r="P23" s="23">
        <f t="shared" si="2"/>
        <v>6.6934097840986194E-3</v>
      </c>
      <c r="Q23" s="23">
        <f t="shared" si="0"/>
        <v>4.5224009471495324E-2</v>
      </c>
      <c r="R23" s="23">
        <f t="shared" si="0"/>
        <v>0.15666790890003746</v>
      </c>
      <c r="S23" s="23">
        <f t="shared" si="0"/>
        <v>3.8775994191109213E-2</v>
      </c>
      <c r="T23" s="23">
        <f t="shared" si="0"/>
        <v>4.7525040769366707E-2</v>
      </c>
      <c r="U23" s="23">
        <f t="shared" si="0"/>
        <v>0.1179587572416559</v>
      </c>
      <c r="V23" s="23">
        <f t="shared" si="0"/>
        <v>2.4383789678597296E-2</v>
      </c>
      <c r="W23" s="23">
        <f t="shared" si="0"/>
        <v>5.9654671331603973E-2</v>
      </c>
      <c r="X23" s="23">
        <f t="shared" si="0"/>
        <v>9.1236394568723733E-2</v>
      </c>
      <c r="Y23" s="23">
        <f t="shared" si="0"/>
        <v>8.4249060770850065E-2</v>
      </c>
      <c r="Z23" s="23">
        <f t="shared" si="0"/>
        <v>0.15504903769644152</v>
      </c>
      <c r="AA23" s="23">
        <f t="shared" si="0"/>
        <v>0.1725819255960202</v>
      </c>
      <c r="AD23" s="1"/>
    </row>
    <row r="24" spans="1:30" x14ac:dyDescent="0.35">
      <c r="A24" s="17">
        <v>33543</v>
      </c>
      <c r="B24" s="10">
        <f t="shared" si="1"/>
        <v>109228600</v>
      </c>
      <c r="C24" s="13">
        <v>721000</v>
      </c>
      <c r="D24" s="4">
        <v>4751000</v>
      </c>
      <c r="E24" s="4">
        <v>17027000</v>
      </c>
      <c r="F24" s="4">
        <v>4246600</v>
      </c>
      <c r="G24" s="4">
        <v>5180700</v>
      </c>
      <c r="H24" s="4">
        <v>13147600</v>
      </c>
      <c r="I24" s="4">
        <v>2663000</v>
      </c>
      <c r="J24" s="4">
        <v>6513000</v>
      </c>
      <c r="K24" s="4">
        <v>10005700</v>
      </c>
      <c r="L24" s="4">
        <v>9086000</v>
      </c>
      <c r="M24" s="4">
        <v>16880000</v>
      </c>
      <c r="N24" s="9">
        <v>19007000</v>
      </c>
      <c r="O24" s="1"/>
      <c r="P24" s="23">
        <f t="shared" si="2"/>
        <v>6.6008353123632457E-3</v>
      </c>
      <c r="Q24" s="23">
        <f t="shared" si="0"/>
        <v>4.3495934215031597E-2</v>
      </c>
      <c r="R24" s="23">
        <f t="shared" si="0"/>
        <v>0.15588408164162135</v>
      </c>
      <c r="S24" s="23">
        <f t="shared" si="0"/>
        <v>3.8878096029794397E-2</v>
      </c>
      <c r="T24" s="23">
        <f t="shared" si="0"/>
        <v>4.7429885579417845E-2</v>
      </c>
      <c r="U24" s="23">
        <f t="shared" si="0"/>
        <v>0.12036774251432317</v>
      </c>
      <c r="V24" s="23">
        <f t="shared" si="0"/>
        <v>2.438006163220988E-2</v>
      </c>
      <c r="W24" s="23">
        <f t="shared" si="0"/>
        <v>5.9627240484634976E-2</v>
      </c>
      <c r="X24" s="23">
        <f t="shared" si="0"/>
        <v>9.1603298037327224E-2</v>
      </c>
      <c r="Y24" s="23">
        <f t="shared" si="0"/>
        <v>8.3183342091723234E-2</v>
      </c>
      <c r="Z24" s="23">
        <f t="shared" si="0"/>
        <v>0.15453828026725602</v>
      </c>
      <c r="AA24" s="23">
        <f t="shared" si="0"/>
        <v>0.17401120219429711</v>
      </c>
      <c r="AD24" s="1"/>
    </row>
    <row r="25" spans="1:30" x14ac:dyDescent="0.35">
      <c r="A25" s="17">
        <v>33573</v>
      </c>
      <c r="B25" s="10">
        <f t="shared" si="1"/>
        <v>109112400</v>
      </c>
      <c r="C25" s="13">
        <v>711000</v>
      </c>
      <c r="D25" s="4">
        <v>4562000</v>
      </c>
      <c r="E25" s="4">
        <v>16932000</v>
      </c>
      <c r="F25" s="4">
        <v>4275000</v>
      </c>
      <c r="G25" s="4">
        <v>5165700</v>
      </c>
      <c r="H25" s="4">
        <v>13388000</v>
      </c>
      <c r="I25" s="4">
        <v>2665000</v>
      </c>
      <c r="J25" s="4">
        <v>6524000</v>
      </c>
      <c r="K25" s="4">
        <v>10046900</v>
      </c>
      <c r="L25" s="4">
        <v>9093000</v>
      </c>
      <c r="M25" s="4">
        <v>16788800</v>
      </c>
      <c r="N25" s="9">
        <v>18961000</v>
      </c>
      <c r="O25" s="1"/>
      <c r="P25" s="23">
        <f t="shared" si="2"/>
        <v>6.5162163053878383E-3</v>
      </c>
      <c r="Q25" s="23">
        <f t="shared" si="0"/>
        <v>4.1810096744274709E-2</v>
      </c>
      <c r="R25" s="23">
        <f t="shared" si="0"/>
        <v>0.15517942965235848</v>
      </c>
      <c r="S25" s="23">
        <f t="shared" ref="S25:AA53" si="3">F25/$B25</f>
        <v>3.9179781583028143E-2</v>
      </c>
      <c r="T25" s="23">
        <f t="shared" si="3"/>
        <v>4.7342923444081517E-2</v>
      </c>
      <c r="U25" s="23">
        <f t="shared" si="3"/>
        <v>0.12269916159849843</v>
      </c>
      <c r="V25" s="23">
        <f t="shared" si="3"/>
        <v>2.442435506871813E-2</v>
      </c>
      <c r="W25" s="23">
        <f t="shared" si="3"/>
        <v>5.97915543971171E-2</v>
      </c>
      <c r="X25" s="23">
        <f t="shared" si="3"/>
        <v>9.2078443879888991E-2</v>
      </c>
      <c r="Y25" s="23">
        <f t="shared" si="3"/>
        <v>8.3336082791690039E-2</v>
      </c>
      <c r="Z25" s="23">
        <f t="shared" si="3"/>
        <v>0.15386702153009191</v>
      </c>
      <c r="AA25" s="23">
        <f t="shared" si="3"/>
        <v>0.17377493300486471</v>
      </c>
      <c r="AD25" s="1"/>
    </row>
    <row r="26" spans="1:30" x14ac:dyDescent="0.35">
      <c r="A26" s="17">
        <v>33604</v>
      </c>
      <c r="B26" s="10">
        <f t="shared" si="1"/>
        <v>106726300</v>
      </c>
      <c r="C26" s="13">
        <v>693000</v>
      </c>
      <c r="D26" s="4">
        <v>4235000</v>
      </c>
      <c r="E26" s="4">
        <v>16703000</v>
      </c>
      <c r="F26" s="4">
        <v>4138600.0000000005</v>
      </c>
      <c r="G26" s="4">
        <v>5108800</v>
      </c>
      <c r="H26" s="4">
        <v>12785500</v>
      </c>
      <c r="I26" s="4">
        <v>2632000</v>
      </c>
      <c r="J26" s="4">
        <v>6474000</v>
      </c>
      <c r="K26" s="4">
        <v>10043500</v>
      </c>
      <c r="L26" s="4">
        <v>8817000</v>
      </c>
      <c r="M26" s="4">
        <v>16454900.000000002</v>
      </c>
      <c r="N26" s="9">
        <v>18641000</v>
      </c>
      <c r="O26" s="1"/>
      <c r="P26" s="23">
        <f t="shared" si="2"/>
        <v>6.4932448702897036E-3</v>
      </c>
      <c r="Q26" s="23">
        <f t="shared" si="2"/>
        <v>3.9680940873992633E-2</v>
      </c>
      <c r="R26" s="23">
        <f t="shared" si="2"/>
        <v>0.15650312996890176</v>
      </c>
      <c r="S26" s="23">
        <f t="shared" si="3"/>
        <v>3.8777695844416982E-2</v>
      </c>
      <c r="T26" s="23">
        <f t="shared" si="3"/>
        <v>4.7868238662822568E-2</v>
      </c>
      <c r="U26" s="23">
        <f t="shared" si="3"/>
        <v>0.11979708844024388</v>
      </c>
      <c r="V26" s="23">
        <f t="shared" si="3"/>
        <v>2.4661212840696247E-2</v>
      </c>
      <c r="W26" s="23">
        <f t="shared" si="3"/>
        <v>6.065983735967611E-2</v>
      </c>
      <c r="X26" s="23">
        <f t="shared" si="3"/>
        <v>9.4105201810612757E-2</v>
      </c>
      <c r="Y26" s="23">
        <f t="shared" si="3"/>
        <v>8.2613189063988915E-2</v>
      </c>
      <c r="Z26" s="23">
        <f t="shared" si="3"/>
        <v>0.15417849208676776</v>
      </c>
      <c r="AA26" s="23">
        <f t="shared" si="3"/>
        <v>0.17466172817759071</v>
      </c>
      <c r="AD26" s="1"/>
    </row>
    <row r="27" spans="1:30" x14ac:dyDescent="0.35">
      <c r="A27" s="17">
        <v>33635</v>
      </c>
      <c r="B27" s="10">
        <f t="shared" si="1"/>
        <v>106978600</v>
      </c>
      <c r="C27" s="13">
        <v>686000</v>
      </c>
      <c r="D27" s="4">
        <v>4146000</v>
      </c>
      <c r="E27" s="4">
        <v>16679000</v>
      </c>
      <c r="F27" s="4">
        <v>4126100.0000000005</v>
      </c>
      <c r="G27" s="4">
        <v>5098400</v>
      </c>
      <c r="H27" s="4">
        <v>12582900</v>
      </c>
      <c r="I27" s="4">
        <v>2631000</v>
      </c>
      <c r="J27" s="4">
        <v>6472000</v>
      </c>
      <c r="K27" s="4">
        <v>10080300</v>
      </c>
      <c r="L27" s="4">
        <v>8891000</v>
      </c>
      <c r="M27" s="4">
        <v>16617900.000000002</v>
      </c>
      <c r="N27" s="9">
        <v>18968000</v>
      </c>
      <c r="O27" s="1"/>
      <c r="P27" s="23">
        <f>C27/$B27</f>
        <v>6.4124974527615805E-3</v>
      </c>
      <c r="Q27" s="23">
        <f t="shared" ref="Q27:X65" si="4">D27/$B27</f>
        <v>3.8755414634328737E-2</v>
      </c>
      <c r="R27" s="23">
        <f t="shared" si="4"/>
        <v>0.15590968661021923</v>
      </c>
      <c r="S27" s="23">
        <f t="shared" si="3"/>
        <v>3.8569396122215105E-2</v>
      </c>
      <c r="T27" s="23">
        <f t="shared" si="3"/>
        <v>4.7658129756792483E-2</v>
      </c>
      <c r="U27" s="23">
        <f t="shared" si="3"/>
        <v>0.11762072040576339</v>
      </c>
      <c r="V27" s="23">
        <f t="shared" si="3"/>
        <v>2.459370378748647E-2</v>
      </c>
      <c r="W27" s="23">
        <f t="shared" si="3"/>
        <v>6.0498080924596132E-2</v>
      </c>
      <c r="X27" s="23">
        <f t="shared" si="3"/>
        <v>9.4227256666286535E-2</v>
      </c>
      <c r="Y27" s="23">
        <f t="shared" si="3"/>
        <v>8.3110079959917219E-2</v>
      </c>
      <c r="Z27" s="23">
        <f t="shared" si="3"/>
        <v>0.15533854434438291</v>
      </c>
      <c r="AA27" s="23">
        <f t="shared" si="3"/>
        <v>0.17730648933525023</v>
      </c>
      <c r="AD27" s="1"/>
    </row>
    <row r="28" spans="1:30" x14ac:dyDescent="0.35">
      <c r="A28" s="17">
        <v>33664</v>
      </c>
      <c r="B28" s="10">
        <f t="shared" si="1"/>
        <v>107497500</v>
      </c>
      <c r="C28" s="13">
        <v>684000</v>
      </c>
      <c r="D28" s="4">
        <v>4231000</v>
      </c>
      <c r="E28" s="4">
        <v>16677000</v>
      </c>
      <c r="F28" s="4">
        <v>4133800</v>
      </c>
      <c r="G28" s="4">
        <v>5108200</v>
      </c>
      <c r="H28" s="4">
        <v>12544800</v>
      </c>
      <c r="I28" s="4">
        <v>2634000</v>
      </c>
      <c r="J28" s="4">
        <v>6485000</v>
      </c>
      <c r="K28" s="4">
        <v>10120000</v>
      </c>
      <c r="L28" s="4">
        <v>9055000</v>
      </c>
      <c r="M28" s="4">
        <v>16733700</v>
      </c>
      <c r="N28" s="9">
        <v>19091000</v>
      </c>
      <c r="O28" s="1"/>
      <c r="P28" s="23">
        <f t="shared" ref="P28:P49" si="5">C28/$B28</f>
        <v>6.3629386729923956E-3</v>
      </c>
      <c r="Q28" s="23">
        <f t="shared" si="4"/>
        <v>3.9359054861740968E-2</v>
      </c>
      <c r="R28" s="23">
        <f t="shared" si="4"/>
        <v>0.15513849159282775</v>
      </c>
      <c r="S28" s="23">
        <f t="shared" si="3"/>
        <v>3.8454847787157839E-2</v>
      </c>
      <c r="T28" s="23">
        <f t="shared" si="3"/>
        <v>4.7519244633596129E-2</v>
      </c>
      <c r="U28" s="23">
        <f t="shared" si="3"/>
        <v>0.11669852787274122</v>
      </c>
      <c r="V28" s="23">
        <f t="shared" si="3"/>
        <v>2.4502895416172468E-2</v>
      </c>
      <c r="W28" s="23">
        <f t="shared" si="3"/>
        <v>6.0326984348473223E-2</v>
      </c>
      <c r="X28" s="23">
        <f t="shared" si="3"/>
        <v>9.4141724226144793E-2</v>
      </c>
      <c r="Y28" s="23">
        <f t="shared" si="3"/>
        <v>8.4234517081792595E-2</v>
      </c>
      <c r="Z28" s="23">
        <f t="shared" si="3"/>
        <v>0.15566594571966791</v>
      </c>
      <c r="AA28" s="23">
        <f t="shared" si="3"/>
        <v>0.17759482778669272</v>
      </c>
      <c r="AD28" s="1"/>
    </row>
    <row r="29" spans="1:30" x14ac:dyDescent="0.35">
      <c r="A29" s="17">
        <v>33695</v>
      </c>
      <c r="B29" s="10">
        <f t="shared" si="1"/>
        <v>108333100</v>
      </c>
      <c r="C29" s="13">
        <v>686000</v>
      </c>
      <c r="D29" s="4">
        <v>4450000</v>
      </c>
      <c r="E29" s="4">
        <v>16733000</v>
      </c>
      <c r="F29" s="4">
        <v>4150600.0000000005</v>
      </c>
      <c r="G29" s="4">
        <v>5115300</v>
      </c>
      <c r="H29" s="4">
        <v>12633000</v>
      </c>
      <c r="I29" s="4">
        <v>2630000</v>
      </c>
      <c r="J29" s="4">
        <v>6509000</v>
      </c>
      <c r="K29" s="4">
        <v>10149100</v>
      </c>
      <c r="L29" s="4">
        <v>9289000</v>
      </c>
      <c r="M29" s="4">
        <v>16895100</v>
      </c>
      <c r="N29" s="9">
        <v>19093000</v>
      </c>
      <c r="O29" s="1"/>
      <c r="P29" s="23">
        <f t="shared" si="5"/>
        <v>6.3323213311536368E-3</v>
      </c>
      <c r="Q29" s="23">
        <f t="shared" si="4"/>
        <v>4.1077011550486417E-2</v>
      </c>
      <c r="R29" s="23">
        <f t="shared" si="4"/>
        <v>0.1544587942189414</v>
      </c>
      <c r="S29" s="23">
        <f t="shared" si="3"/>
        <v>3.8313313290213244E-2</v>
      </c>
      <c r="T29" s="23">
        <f t="shared" si="3"/>
        <v>4.721825554701195E-2</v>
      </c>
      <c r="U29" s="23">
        <f t="shared" si="3"/>
        <v>0.11661255885781908</v>
      </c>
      <c r="V29" s="23">
        <f t="shared" si="3"/>
        <v>2.4276975365793096E-2</v>
      </c>
      <c r="W29" s="23">
        <f t="shared" si="3"/>
        <v>6.0083206333059795E-2</v>
      </c>
      <c r="X29" s="23">
        <f t="shared" si="3"/>
        <v>9.3684201781357682E-2</v>
      </c>
      <c r="Y29" s="23">
        <f t="shared" si="3"/>
        <v>8.5744800065723215E-2</v>
      </c>
      <c r="Z29" s="23">
        <f t="shared" si="3"/>
        <v>0.1559551051340726</v>
      </c>
      <c r="AA29" s="23">
        <f t="shared" si="3"/>
        <v>0.1762434565243679</v>
      </c>
      <c r="AD29" s="1"/>
    </row>
    <row r="30" spans="1:30" x14ac:dyDescent="0.35">
      <c r="A30" s="17">
        <v>33725</v>
      </c>
      <c r="B30" s="10">
        <f t="shared" si="1"/>
        <v>109140400</v>
      </c>
      <c r="C30" s="13">
        <v>691000</v>
      </c>
      <c r="D30" s="4">
        <v>4663000</v>
      </c>
      <c r="E30" s="4">
        <v>16795000</v>
      </c>
      <c r="F30" s="4">
        <v>4176300</v>
      </c>
      <c r="G30" s="4">
        <v>5127800</v>
      </c>
      <c r="H30" s="4">
        <v>12737200</v>
      </c>
      <c r="I30" s="4">
        <v>2632000</v>
      </c>
      <c r="J30" s="4">
        <v>6540000</v>
      </c>
      <c r="K30" s="4">
        <v>10184800</v>
      </c>
      <c r="L30" s="4">
        <v>9591000</v>
      </c>
      <c r="M30" s="4">
        <v>16882300</v>
      </c>
      <c r="N30" s="9">
        <v>19120000</v>
      </c>
      <c r="O30" s="1"/>
      <c r="P30" s="23">
        <f t="shared" si="5"/>
        <v>6.331294369454391E-3</v>
      </c>
      <c r="Q30" s="23">
        <f t="shared" si="4"/>
        <v>4.2724783856390482E-2</v>
      </c>
      <c r="R30" s="23">
        <f t="shared" si="4"/>
        <v>0.15388435446452459</v>
      </c>
      <c r="S30" s="23">
        <f t="shared" si="3"/>
        <v>3.8265390267948438E-2</v>
      </c>
      <c r="T30" s="23">
        <f t="shared" si="3"/>
        <v>4.6983518477117549E-2</v>
      </c>
      <c r="U30" s="23">
        <f t="shared" si="3"/>
        <v>0.11670472162462296</v>
      </c>
      <c r="V30" s="23">
        <f t="shared" si="3"/>
        <v>2.411572616556289E-2</v>
      </c>
      <c r="W30" s="23">
        <f t="shared" si="3"/>
        <v>5.9922815016254294E-2</v>
      </c>
      <c r="X30" s="23">
        <f t="shared" si="3"/>
        <v>9.3318331250389408E-2</v>
      </c>
      <c r="Y30" s="23">
        <f t="shared" si="3"/>
        <v>8.7877632847231643E-2</v>
      </c>
      <c r="Z30" s="23">
        <f t="shared" si="3"/>
        <v>0.15468424158240213</v>
      </c>
      <c r="AA30" s="23">
        <f t="shared" si="3"/>
        <v>0.17518719007810124</v>
      </c>
      <c r="AD30" s="1"/>
    </row>
    <row r="31" spans="1:30" x14ac:dyDescent="0.35">
      <c r="A31" s="17">
        <v>33756</v>
      </c>
      <c r="B31" s="10">
        <f t="shared" si="1"/>
        <v>109628200</v>
      </c>
      <c r="C31" s="13">
        <v>694000</v>
      </c>
      <c r="D31" s="4">
        <v>4791000</v>
      </c>
      <c r="E31" s="4">
        <v>16917000</v>
      </c>
      <c r="F31" s="4">
        <v>4198500</v>
      </c>
      <c r="G31" s="4">
        <v>5150600</v>
      </c>
      <c r="H31" s="4">
        <v>12821600</v>
      </c>
      <c r="I31" s="4">
        <v>2646000</v>
      </c>
      <c r="J31" s="4">
        <v>6612000</v>
      </c>
      <c r="K31" s="4">
        <v>10234400</v>
      </c>
      <c r="L31" s="4">
        <v>9867000</v>
      </c>
      <c r="M31" s="4">
        <v>16875100</v>
      </c>
      <c r="N31" s="9">
        <v>18821000</v>
      </c>
      <c r="O31" s="1"/>
      <c r="P31" s="23">
        <f t="shared" si="5"/>
        <v>6.3304879583902683E-3</v>
      </c>
      <c r="Q31" s="23">
        <f t="shared" si="4"/>
        <v>4.3702259090270569E-2</v>
      </c>
      <c r="R31" s="23">
        <f t="shared" si="4"/>
        <v>0.15431248529119332</v>
      </c>
      <c r="S31" s="23">
        <f t="shared" si="3"/>
        <v>3.8297627800146311E-2</v>
      </c>
      <c r="T31" s="23">
        <f t="shared" si="3"/>
        <v>4.6982437000698728E-2</v>
      </c>
      <c r="U31" s="23">
        <f t="shared" si="3"/>
        <v>0.11695530894423151</v>
      </c>
      <c r="V31" s="23">
        <f t="shared" si="3"/>
        <v>2.4136125558934653E-2</v>
      </c>
      <c r="W31" s="23">
        <f t="shared" si="3"/>
        <v>6.0312948675614486E-2</v>
      </c>
      <c r="X31" s="23">
        <f t="shared" si="3"/>
        <v>9.3355541731050956E-2</v>
      </c>
      <c r="Y31" s="23">
        <f t="shared" si="3"/>
        <v>9.0004214244145217E-2</v>
      </c>
      <c r="Z31" s="23">
        <f t="shared" si="3"/>
        <v>0.15393028436114065</v>
      </c>
      <c r="AA31" s="23">
        <f t="shared" si="3"/>
        <v>0.17168027934418334</v>
      </c>
      <c r="AD31" s="1"/>
    </row>
    <row r="32" spans="1:30" x14ac:dyDescent="0.35">
      <c r="A32" s="17">
        <v>33786</v>
      </c>
      <c r="B32" s="10">
        <f t="shared" si="1"/>
        <v>108611400</v>
      </c>
      <c r="C32" s="13">
        <v>700000</v>
      </c>
      <c r="D32" s="4">
        <v>4869000</v>
      </c>
      <c r="E32" s="4">
        <v>16813000</v>
      </c>
      <c r="F32" s="4">
        <v>4157300</v>
      </c>
      <c r="G32" s="4">
        <v>5133000</v>
      </c>
      <c r="H32" s="4">
        <v>12801800</v>
      </c>
      <c r="I32" s="4">
        <v>2649000</v>
      </c>
      <c r="J32" s="4">
        <v>6625000</v>
      </c>
      <c r="K32" s="4">
        <v>10281900</v>
      </c>
      <c r="L32" s="4">
        <v>9891000</v>
      </c>
      <c r="M32" s="4">
        <v>16857400</v>
      </c>
      <c r="N32" s="9">
        <v>17833000</v>
      </c>
      <c r="O32" s="1"/>
      <c r="P32" s="23">
        <f t="shared" si="5"/>
        <v>6.444995645024371E-3</v>
      </c>
      <c r="Q32" s="23">
        <f t="shared" si="4"/>
        <v>4.4829548279462374E-2</v>
      </c>
      <c r="R32" s="23">
        <f t="shared" si="4"/>
        <v>0.15479958825684964</v>
      </c>
      <c r="S32" s="23">
        <f t="shared" si="3"/>
        <v>3.8276829135799738E-2</v>
      </c>
      <c r="T32" s="23">
        <f t="shared" si="3"/>
        <v>4.7260232351300141E-2</v>
      </c>
      <c r="U32" s="23">
        <f t="shared" si="3"/>
        <v>0.11786792178353285</v>
      </c>
      <c r="V32" s="23">
        <f t="shared" si="3"/>
        <v>2.4389704948099371E-2</v>
      </c>
      <c r="W32" s="23">
        <f t="shared" si="3"/>
        <v>6.0997280211837798E-2</v>
      </c>
      <c r="X32" s="23">
        <f t="shared" si="3"/>
        <v>9.4666858175108684E-2</v>
      </c>
      <c r="Y32" s="23">
        <f t="shared" si="3"/>
        <v>9.106778846419436E-2</v>
      </c>
      <c r="Z32" s="23">
        <f t="shared" si="3"/>
        <v>0.1552083851234769</v>
      </c>
      <c r="AA32" s="23">
        <f t="shared" si="3"/>
        <v>0.16419086762531374</v>
      </c>
      <c r="AD32" s="1"/>
    </row>
    <row r="33" spans="1:30" x14ac:dyDescent="0.35">
      <c r="A33" s="17">
        <v>33817</v>
      </c>
      <c r="B33" s="10">
        <f t="shared" si="1"/>
        <v>108667300</v>
      </c>
      <c r="C33" s="13">
        <v>695000</v>
      </c>
      <c r="D33" s="4">
        <v>4918000</v>
      </c>
      <c r="E33" s="4">
        <v>16905000</v>
      </c>
      <c r="F33" s="4">
        <v>4156899.9999999995</v>
      </c>
      <c r="G33" s="4">
        <v>5118000</v>
      </c>
      <c r="H33" s="4">
        <v>12807400</v>
      </c>
      <c r="I33" s="4">
        <v>2647000</v>
      </c>
      <c r="J33" s="4">
        <v>6633000</v>
      </c>
      <c r="K33" s="4">
        <v>10277700</v>
      </c>
      <c r="L33" s="4">
        <v>9945000</v>
      </c>
      <c r="M33" s="4">
        <v>16862300</v>
      </c>
      <c r="N33" s="9">
        <v>17702000</v>
      </c>
      <c r="O33" s="1"/>
      <c r="P33" s="23">
        <f t="shared" si="5"/>
        <v>6.3956682461053143E-3</v>
      </c>
      <c r="Q33" s="23">
        <f t="shared" si="4"/>
        <v>4.5257404941504945E-2</v>
      </c>
      <c r="R33" s="23">
        <f t="shared" si="4"/>
        <v>0.15556657798620191</v>
      </c>
      <c r="S33" s="23">
        <f t="shared" si="3"/>
        <v>3.8253458031993058E-2</v>
      </c>
      <c r="T33" s="23">
        <f t="shared" si="3"/>
        <v>4.7097885012326618E-2</v>
      </c>
      <c r="U33" s="23">
        <f t="shared" si="3"/>
        <v>0.11785882229520749</v>
      </c>
      <c r="V33" s="23">
        <f t="shared" si="3"/>
        <v>2.4358753737324844E-2</v>
      </c>
      <c r="W33" s="23">
        <f t="shared" si="3"/>
        <v>6.1039521548800789E-2</v>
      </c>
      <c r="X33" s="23">
        <f t="shared" si="3"/>
        <v>9.4579510119419549E-2</v>
      </c>
      <c r="Y33" s="23">
        <f t="shared" si="3"/>
        <v>9.1517871521607702E-2</v>
      </c>
      <c r="Z33" s="23">
        <f t="shared" si="3"/>
        <v>0.15517363549108149</v>
      </c>
      <c r="AA33" s="23">
        <f t="shared" si="3"/>
        <v>0.16290089106842628</v>
      </c>
      <c r="AD33" s="1"/>
    </row>
    <row r="34" spans="1:30" x14ac:dyDescent="0.35">
      <c r="A34" s="17">
        <v>33848</v>
      </c>
      <c r="B34" s="10">
        <f t="shared" si="1"/>
        <v>109451500</v>
      </c>
      <c r="C34" s="13">
        <v>686000</v>
      </c>
      <c r="D34" s="4">
        <v>4861000</v>
      </c>
      <c r="E34" s="4">
        <v>16914000</v>
      </c>
      <c r="F34" s="4">
        <v>4230800</v>
      </c>
      <c r="G34" s="4">
        <v>5093100</v>
      </c>
      <c r="H34" s="4">
        <v>12780700</v>
      </c>
      <c r="I34" s="4">
        <v>2633000</v>
      </c>
      <c r="J34" s="4">
        <v>6589000</v>
      </c>
      <c r="K34" s="4">
        <v>10291300</v>
      </c>
      <c r="L34" s="4">
        <v>9745000</v>
      </c>
      <c r="M34" s="4">
        <v>17039600</v>
      </c>
      <c r="N34" s="9">
        <v>18588000</v>
      </c>
      <c r="O34" s="1"/>
      <c r="P34" s="23">
        <f t="shared" si="5"/>
        <v>6.2676162501199163E-3</v>
      </c>
      <c r="Q34" s="23">
        <f t="shared" si="4"/>
        <v>4.4412365294217077E-2</v>
      </c>
      <c r="R34" s="23">
        <f t="shared" si="4"/>
        <v>0.15453420007948726</v>
      </c>
      <c r="S34" s="23">
        <f t="shared" si="3"/>
        <v>3.8654563893596706E-2</v>
      </c>
      <c r="T34" s="23">
        <f t="shared" si="3"/>
        <v>4.6532939247063768E-2</v>
      </c>
      <c r="U34" s="23">
        <f t="shared" si="3"/>
        <v>0.11677044170248924</v>
      </c>
      <c r="V34" s="23">
        <f t="shared" si="3"/>
        <v>2.4056317181582711E-2</v>
      </c>
      <c r="W34" s="23">
        <f t="shared" si="3"/>
        <v>6.020017998839669E-2</v>
      </c>
      <c r="X34" s="23">
        <f t="shared" si="3"/>
        <v>9.4026121158686721E-2</v>
      </c>
      <c r="Y34" s="23">
        <f t="shared" si="3"/>
        <v>8.9034869325683066E-2</v>
      </c>
      <c r="Z34" s="23">
        <f t="shared" si="3"/>
        <v>0.15568174031420309</v>
      </c>
      <c r="AA34" s="23">
        <f t="shared" si="3"/>
        <v>0.16982864556447377</v>
      </c>
      <c r="AD34" s="1"/>
    </row>
    <row r="35" spans="1:30" x14ac:dyDescent="0.35">
      <c r="A35" s="17">
        <v>33878</v>
      </c>
      <c r="B35" s="10">
        <f t="shared" si="1"/>
        <v>110038700</v>
      </c>
      <c r="C35" s="13">
        <v>687000</v>
      </c>
      <c r="D35" s="4">
        <v>4853000</v>
      </c>
      <c r="E35" s="4">
        <v>16845000</v>
      </c>
      <c r="F35" s="4">
        <v>4240300</v>
      </c>
      <c r="G35" s="4">
        <v>5100700</v>
      </c>
      <c r="H35" s="4">
        <v>12887200</v>
      </c>
      <c r="I35" s="4">
        <v>2642000</v>
      </c>
      <c r="J35" s="4">
        <v>6575000</v>
      </c>
      <c r="K35" s="4">
        <v>10347500</v>
      </c>
      <c r="L35" s="4">
        <v>9476000</v>
      </c>
      <c r="M35" s="4">
        <v>17295000</v>
      </c>
      <c r="N35" s="9">
        <v>19090000</v>
      </c>
      <c r="O35" s="1"/>
      <c r="P35" s="23">
        <f t="shared" si="5"/>
        <v>6.2432580537574505E-3</v>
      </c>
      <c r="Q35" s="23">
        <f t="shared" si="4"/>
        <v>4.4102665698522427E-2</v>
      </c>
      <c r="R35" s="23">
        <f t="shared" si="4"/>
        <v>0.15308250642728422</v>
      </c>
      <c r="S35" s="23">
        <f t="shared" si="3"/>
        <v>3.8534624636605119E-2</v>
      </c>
      <c r="T35" s="23">
        <f t="shared" si="3"/>
        <v>4.6353691928385198E-2</v>
      </c>
      <c r="U35" s="23">
        <f t="shared" si="3"/>
        <v>0.11711516039357063</v>
      </c>
      <c r="V35" s="23">
        <f t="shared" si="3"/>
        <v>2.4009734756953689E-2</v>
      </c>
      <c r="W35" s="23">
        <f t="shared" si="3"/>
        <v>5.9751705536324945E-2</v>
      </c>
      <c r="X35" s="23">
        <f t="shared" si="3"/>
        <v>9.4035098560779073E-2</v>
      </c>
      <c r="Y35" s="23">
        <f t="shared" si="3"/>
        <v>8.6115157667257067E-2</v>
      </c>
      <c r="Z35" s="23">
        <f t="shared" si="3"/>
        <v>0.15717197676817338</v>
      </c>
      <c r="AA35" s="23">
        <f t="shared" si="3"/>
        <v>0.17348441957238681</v>
      </c>
      <c r="AD35" s="1"/>
    </row>
    <row r="36" spans="1:30" x14ac:dyDescent="0.35">
      <c r="A36" s="17">
        <v>33909</v>
      </c>
      <c r="B36" s="10">
        <f t="shared" si="1"/>
        <v>110280400</v>
      </c>
      <c r="C36" s="13">
        <v>684000</v>
      </c>
      <c r="D36" s="4">
        <v>4730000</v>
      </c>
      <c r="E36" s="4">
        <v>16822000</v>
      </c>
      <c r="F36" s="4">
        <v>4249900</v>
      </c>
      <c r="G36" s="4">
        <v>5093000</v>
      </c>
      <c r="H36" s="4">
        <v>13144400</v>
      </c>
      <c r="I36" s="4">
        <v>2657000</v>
      </c>
      <c r="J36" s="4">
        <v>6581000</v>
      </c>
      <c r="K36" s="4">
        <v>10390500</v>
      </c>
      <c r="L36" s="4">
        <v>9343000</v>
      </c>
      <c r="M36" s="4">
        <v>17292600</v>
      </c>
      <c r="N36" s="9">
        <v>19293000</v>
      </c>
      <c r="O36" s="1"/>
      <c r="P36" s="23">
        <f t="shared" si="5"/>
        <v>6.2023714096067842E-3</v>
      </c>
      <c r="Q36" s="23">
        <f t="shared" si="4"/>
        <v>4.28906677886551E-2</v>
      </c>
      <c r="R36" s="23">
        <f t="shared" si="4"/>
        <v>0.15253843838070955</v>
      </c>
      <c r="S36" s="23">
        <f t="shared" si="3"/>
        <v>3.8537219669134315E-2</v>
      </c>
      <c r="T36" s="23">
        <f t="shared" si="3"/>
        <v>4.618227717708677E-2</v>
      </c>
      <c r="U36" s="23">
        <f t="shared" si="3"/>
        <v>0.11919071748016874</v>
      </c>
      <c r="V36" s="23">
        <f t="shared" si="3"/>
        <v>2.409312987620647E-2</v>
      </c>
      <c r="W36" s="23">
        <f t="shared" si="3"/>
        <v>5.9675155331319077E-2</v>
      </c>
      <c r="X36" s="23">
        <f t="shared" si="3"/>
        <v>9.4218918320934639E-2</v>
      </c>
      <c r="Y36" s="23">
        <f t="shared" si="3"/>
        <v>8.4720403625666935E-2</v>
      </c>
      <c r="Z36" s="23">
        <f t="shared" si="3"/>
        <v>0.15680574245287468</v>
      </c>
      <c r="AA36" s="23">
        <f t="shared" si="3"/>
        <v>0.17494495848763697</v>
      </c>
      <c r="AD36" s="1"/>
    </row>
    <row r="37" spans="1:30" x14ac:dyDescent="0.35">
      <c r="A37" s="17">
        <v>33939</v>
      </c>
      <c r="B37" s="10">
        <f t="shared" si="1"/>
        <v>110268600</v>
      </c>
      <c r="C37" s="13">
        <v>677000</v>
      </c>
      <c r="D37" s="4">
        <v>4544000</v>
      </c>
      <c r="E37" s="4">
        <v>16781000</v>
      </c>
      <c r="F37" s="4">
        <v>4294600</v>
      </c>
      <c r="G37" s="4">
        <v>5069900</v>
      </c>
      <c r="H37" s="4">
        <v>13408500</v>
      </c>
      <c r="I37" s="4">
        <v>2663000</v>
      </c>
      <c r="J37" s="4">
        <v>6611000</v>
      </c>
      <c r="K37" s="4">
        <v>10421800</v>
      </c>
      <c r="L37" s="4">
        <v>9335000</v>
      </c>
      <c r="M37" s="4">
        <v>17264800</v>
      </c>
      <c r="N37" s="9">
        <v>19198000</v>
      </c>
      <c r="O37" s="1"/>
      <c r="P37" s="23">
        <f t="shared" si="5"/>
        <v>6.1395537804959889E-3</v>
      </c>
      <c r="Q37" s="23">
        <f t="shared" si="4"/>
        <v>4.1208467324333489E-2</v>
      </c>
      <c r="R37" s="23">
        <f t="shared" si="4"/>
        <v>0.15218294237888211</v>
      </c>
      <c r="S37" s="23">
        <f t="shared" si="3"/>
        <v>3.8946717379199518E-2</v>
      </c>
      <c r="T37" s="23">
        <f t="shared" si="3"/>
        <v>4.5977730741117599E-2</v>
      </c>
      <c r="U37" s="23">
        <f t="shared" si="3"/>
        <v>0.12159853303660335</v>
      </c>
      <c r="V37" s="23">
        <f t="shared" si="3"/>
        <v>2.4150120705259702E-2</v>
      </c>
      <c r="W37" s="23">
        <f t="shared" si="3"/>
        <v>5.9953604199200858E-2</v>
      </c>
      <c r="X37" s="23">
        <f t="shared" si="3"/>
        <v>9.4512853160373847E-2</v>
      </c>
      <c r="Y37" s="23">
        <f t="shared" si="3"/>
        <v>8.4656919558242325E-2</v>
      </c>
      <c r="Z37" s="23">
        <f t="shared" si="3"/>
        <v>0.15657041079690864</v>
      </c>
      <c r="AA37" s="23">
        <f t="shared" si="3"/>
        <v>0.17410214693938256</v>
      </c>
      <c r="AD37" s="1"/>
    </row>
    <row r="38" spans="1:30" x14ac:dyDescent="0.35">
      <c r="A38" s="17">
        <v>33970</v>
      </c>
      <c r="B38" s="10">
        <f t="shared" si="1"/>
        <v>108102900</v>
      </c>
      <c r="C38" s="13">
        <v>664000</v>
      </c>
      <c r="D38" s="4">
        <v>4233000</v>
      </c>
      <c r="E38" s="4">
        <v>16661000</v>
      </c>
      <c r="F38" s="4">
        <v>4193099.9999999995</v>
      </c>
      <c r="G38" s="4">
        <v>5030500</v>
      </c>
      <c r="H38" s="4">
        <v>12846100</v>
      </c>
      <c r="I38" s="4">
        <v>2648000</v>
      </c>
      <c r="J38" s="4">
        <v>6587000</v>
      </c>
      <c r="K38" s="4">
        <v>10403600</v>
      </c>
      <c r="L38" s="4">
        <v>9026000</v>
      </c>
      <c r="M38" s="4">
        <v>16971600</v>
      </c>
      <c r="N38" s="9">
        <v>18839000</v>
      </c>
      <c r="O38" s="1"/>
      <c r="P38" s="23">
        <f t="shared" si="5"/>
        <v>6.1422959051052285E-3</v>
      </c>
      <c r="Q38" s="23">
        <f t="shared" si="4"/>
        <v>3.9157136395045831E-2</v>
      </c>
      <c r="R38" s="23">
        <f t="shared" si="4"/>
        <v>0.15412167481168404</v>
      </c>
      <c r="S38" s="23">
        <f t="shared" si="3"/>
        <v>3.8788043614001101E-2</v>
      </c>
      <c r="T38" s="23">
        <f t="shared" si="3"/>
        <v>4.6534366793120258E-2</v>
      </c>
      <c r="U38" s="23">
        <f t="shared" si="3"/>
        <v>0.11883214973881366</v>
      </c>
      <c r="V38" s="23">
        <f t="shared" si="3"/>
        <v>2.4495180055299163E-2</v>
      </c>
      <c r="W38" s="23">
        <f t="shared" si="3"/>
        <v>6.0932685432120694E-2</v>
      </c>
      <c r="X38" s="23">
        <f t="shared" si="3"/>
        <v>9.6237936262579454E-2</v>
      </c>
      <c r="Y38" s="23">
        <f t="shared" si="3"/>
        <v>8.3494522348614139E-2</v>
      </c>
      <c r="Z38" s="23">
        <f t="shared" si="3"/>
        <v>0.15699486322753597</v>
      </c>
      <c r="AA38" s="23">
        <f t="shared" si="3"/>
        <v>0.17426914541608041</v>
      </c>
      <c r="AD38" s="1"/>
    </row>
    <row r="39" spans="1:30" x14ac:dyDescent="0.35">
      <c r="A39" s="17">
        <v>34001</v>
      </c>
      <c r="B39" s="10">
        <f t="shared" si="1"/>
        <v>108705800</v>
      </c>
      <c r="C39" s="13">
        <v>654000</v>
      </c>
      <c r="D39" s="4">
        <v>4247000</v>
      </c>
      <c r="E39" s="4">
        <v>16671000</v>
      </c>
      <c r="F39" s="4">
        <v>4185900.0000000005</v>
      </c>
      <c r="G39" s="4">
        <v>5020000</v>
      </c>
      <c r="H39" s="4">
        <v>12698700</v>
      </c>
      <c r="I39" s="4">
        <v>2647000</v>
      </c>
      <c r="J39" s="4">
        <v>6592000</v>
      </c>
      <c r="K39" s="4">
        <v>10445200</v>
      </c>
      <c r="L39" s="4">
        <v>9145000</v>
      </c>
      <c r="M39" s="4">
        <v>17217000</v>
      </c>
      <c r="N39" s="9">
        <v>19183000</v>
      </c>
      <c r="O39" s="1"/>
      <c r="P39" s="23">
        <f t="shared" si="5"/>
        <v>6.0162383239900719E-3</v>
      </c>
      <c r="Q39" s="23">
        <f t="shared" si="4"/>
        <v>3.9068752541262748E-2</v>
      </c>
      <c r="R39" s="23">
        <f t="shared" si="4"/>
        <v>0.15335888241473777</v>
      </c>
      <c r="S39" s="23">
        <f t="shared" si="3"/>
        <v>3.8506685015886923E-2</v>
      </c>
      <c r="T39" s="23">
        <f t="shared" si="3"/>
        <v>4.6179688664266305E-2</v>
      </c>
      <c r="U39" s="23">
        <f t="shared" si="3"/>
        <v>0.11681713395237421</v>
      </c>
      <c r="V39" s="23">
        <f t="shared" si="3"/>
        <v>2.4350126672173886E-2</v>
      </c>
      <c r="W39" s="23">
        <f>J39/$B39</f>
        <v>6.0640738580646114E-2</v>
      </c>
      <c r="X39" s="23">
        <f t="shared" si="3"/>
        <v>9.6086869329879365E-2</v>
      </c>
      <c r="Y39" s="23">
        <f t="shared" si="3"/>
        <v>8.4126145983011019E-2</v>
      </c>
      <c r="Z39" s="23">
        <f t="shared" si="3"/>
        <v>0.15838161349256433</v>
      </c>
      <c r="AA39" s="23">
        <f>N39/$B39</f>
        <v>0.17646712502920728</v>
      </c>
      <c r="AD39" s="1"/>
    </row>
    <row r="40" spans="1:30" x14ac:dyDescent="0.35">
      <c r="A40" s="17">
        <v>34029</v>
      </c>
      <c r="B40" s="10">
        <f t="shared" si="1"/>
        <v>109139600</v>
      </c>
      <c r="C40" s="13">
        <v>655000</v>
      </c>
      <c r="D40" s="4">
        <v>4287000</v>
      </c>
      <c r="E40" s="4">
        <v>16681000</v>
      </c>
      <c r="F40" s="4">
        <v>4190200</v>
      </c>
      <c r="G40" s="4">
        <v>5027600</v>
      </c>
      <c r="H40" s="4">
        <v>12651200</v>
      </c>
      <c r="I40" s="4">
        <v>2644000</v>
      </c>
      <c r="J40" s="4">
        <v>6617000</v>
      </c>
      <c r="K40" s="4">
        <v>10481400</v>
      </c>
      <c r="L40" s="4">
        <v>9267000</v>
      </c>
      <c r="M40" s="4">
        <v>17353200</v>
      </c>
      <c r="N40" s="9">
        <v>19285000</v>
      </c>
      <c r="O40" s="1"/>
      <c r="P40" s="23">
        <f t="shared" si="5"/>
        <v>6.0014880025215413E-3</v>
      </c>
      <c r="Q40" s="23">
        <f t="shared" si="4"/>
        <v>3.9279968040931063E-2</v>
      </c>
      <c r="R40" s="23">
        <f t="shared" si="4"/>
        <v>0.15284094865658296</v>
      </c>
      <c r="S40" s="23">
        <f t="shared" si="3"/>
        <v>3.8393030577352306E-2</v>
      </c>
      <c r="T40" s="23">
        <f t="shared" si="3"/>
        <v>4.6065772643476798E-2</v>
      </c>
      <c r="U40" s="23">
        <f t="shared" si="3"/>
        <v>0.11591759544656569</v>
      </c>
      <c r="V40" s="23">
        <f t="shared" si="3"/>
        <v>2.4225853860560236E-2</v>
      </c>
      <c r="W40" s="23">
        <f t="shared" si="3"/>
        <v>6.0628772691122199E-2</v>
      </c>
      <c r="X40" s="23">
        <f t="shared" si="3"/>
        <v>9.6036635648288987E-2</v>
      </c>
      <c r="Y40" s="23">
        <f t="shared" si="3"/>
        <v>8.490960201430095E-2</v>
      </c>
      <c r="Z40" s="23">
        <f t="shared" si="3"/>
        <v>0.15900003298527757</v>
      </c>
      <c r="AA40" s="23">
        <f t="shared" si="3"/>
        <v>0.17670029943301974</v>
      </c>
      <c r="AD40" s="1"/>
    </row>
    <row r="41" spans="1:30" x14ac:dyDescent="0.35">
      <c r="A41" s="17">
        <v>34060</v>
      </c>
      <c r="B41" s="10">
        <f t="shared" si="1"/>
        <v>110143400</v>
      </c>
      <c r="C41" s="13">
        <v>657000</v>
      </c>
      <c r="D41" s="4">
        <v>4542000</v>
      </c>
      <c r="E41" s="4">
        <v>16684000</v>
      </c>
      <c r="F41" s="4">
        <v>4206700</v>
      </c>
      <c r="G41" s="4">
        <v>5053700</v>
      </c>
      <c r="H41" s="4">
        <v>12742100</v>
      </c>
      <c r="I41" s="4">
        <v>2650000</v>
      </c>
      <c r="J41" s="4">
        <v>6655000</v>
      </c>
      <c r="K41" s="4">
        <v>10520400</v>
      </c>
      <c r="L41" s="4">
        <v>9599000</v>
      </c>
      <c r="M41" s="4">
        <v>17541500</v>
      </c>
      <c r="N41" s="9">
        <v>19292000</v>
      </c>
      <c r="O41" s="1"/>
      <c r="P41" s="23">
        <f t="shared" si="5"/>
        <v>5.9649511455066757E-3</v>
      </c>
      <c r="Q41" s="23">
        <f t="shared" si="4"/>
        <v>4.1237150841539304E-2</v>
      </c>
      <c r="R41" s="23">
        <f t="shared" si="4"/>
        <v>0.15147525861740241</v>
      </c>
      <c r="S41" s="23">
        <f t="shared" si="3"/>
        <v>3.8192937570476308E-2</v>
      </c>
      <c r="T41" s="23">
        <f t="shared" si="3"/>
        <v>4.5882912639341078E-2</v>
      </c>
      <c r="U41" s="23">
        <f t="shared" si="3"/>
        <v>0.11568645965169043</v>
      </c>
      <c r="V41" s="23">
        <f t="shared" si="3"/>
        <v>2.4059544194205008E-2</v>
      </c>
      <c r="W41" s="23">
        <f t="shared" si="3"/>
        <v>6.0421232683937488E-2</v>
      </c>
      <c r="X41" s="23">
        <f t="shared" si="3"/>
        <v>9.5515482543665806E-2</v>
      </c>
      <c r="Y41" s="23">
        <f t="shared" si="3"/>
        <v>8.7150024422707126E-2</v>
      </c>
      <c r="Z41" s="23">
        <f t="shared" si="3"/>
        <v>0.15926056395571592</v>
      </c>
      <c r="AA41" s="23">
        <f t="shared" si="3"/>
        <v>0.17515348173381246</v>
      </c>
      <c r="AD41" s="1"/>
    </row>
    <row r="42" spans="1:30" x14ac:dyDescent="0.35">
      <c r="A42" s="17">
        <v>34090</v>
      </c>
      <c r="B42" s="10">
        <f t="shared" si="1"/>
        <v>111107500</v>
      </c>
      <c r="C42" s="13">
        <v>666000</v>
      </c>
      <c r="D42" s="4">
        <v>4816000</v>
      </c>
      <c r="E42" s="4">
        <v>16733000</v>
      </c>
      <c r="F42" s="4">
        <v>4250300</v>
      </c>
      <c r="G42" s="4">
        <v>5087800</v>
      </c>
      <c r="H42" s="4">
        <v>12861200</v>
      </c>
      <c r="I42" s="4">
        <v>2656000</v>
      </c>
      <c r="J42" s="4">
        <v>6698000</v>
      </c>
      <c r="K42" s="4">
        <v>10566500</v>
      </c>
      <c r="L42" s="4">
        <v>9899000</v>
      </c>
      <c r="M42" s="4">
        <v>17541700</v>
      </c>
      <c r="N42" s="9">
        <v>19332000</v>
      </c>
      <c r="O42" s="1"/>
      <c r="P42" s="23">
        <f t="shared" si="5"/>
        <v>5.994194811331368E-3</v>
      </c>
      <c r="Q42" s="23">
        <f t="shared" si="4"/>
        <v>4.3345408725783588E-2</v>
      </c>
      <c r="R42" s="23">
        <f t="shared" si="4"/>
        <v>0.15060189456157325</v>
      </c>
      <c r="S42" s="23">
        <f t="shared" si="3"/>
        <v>3.8253943253155724E-2</v>
      </c>
      <c r="T42" s="23">
        <f t="shared" si="3"/>
        <v>4.5791688229867469E-2</v>
      </c>
      <c r="U42" s="23">
        <f t="shared" si="3"/>
        <v>0.11575456202326576</v>
      </c>
      <c r="V42" s="23">
        <f t="shared" si="3"/>
        <v>2.390477690524942E-2</v>
      </c>
      <c r="W42" s="23">
        <f t="shared" si="3"/>
        <v>6.0283959228674931E-2</v>
      </c>
      <c r="X42" s="23">
        <f t="shared" si="3"/>
        <v>9.5101590801701053E-2</v>
      </c>
      <c r="Y42" s="23">
        <f t="shared" si="3"/>
        <v>8.909389555160542E-2</v>
      </c>
      <c r="Z42" s="23">
        <f t="shared" si="3"/>
        <v>0.1578804311140112</v>
      </c>
      <c r="AA42" s="23">
        <f t="shared" si="3"/>
        <v>0.17399365479378079</v>
      </c>
      <c r="AD42" s="1"/>
    </row>
    <row r="43" spans="1:30" x14ac:dyDescent="0.35">
      <c r="A43" s="17">
        <v>34121</v>
      </c>
      <c r="B43" s="10">
        <f t="shared" si="1"/>
        <v>111697300</v>
      </c>
      <c r="C43" s="13">
        <v>669000</v>
      </c>
      <c r="D43" s="4">
        <v>4968000</v>
      </c>
      <c r="E43" s="4">
        <v>16834000</v>
      </c>
      <c r="F43" s="4">
        <v>4281400</v>
      </c>
      <c r="G43" s="4">
        <v>5116300</v>
      </c>
      <c r="H43" s="4">
        <v>12971800</v>
      </c>
      <c r="I43" s="4">
        <v>2673000</v>
      </c>
      <c r="J43" s="4">
        <v>6784000</v>
      </c>
      <c r="K43" s="4">
        <v>10618000</v>
      </c>
      <c r="L43" s="4">
        <v>10189000</v>
      </c>
      <c r="M43" s="4">
        <v>17549800</v>
      </c>
      <c r="N43" s="9">
        <v>19043000</v>
      </c>
      <c r="O43" s="1"/>
      <c r="P43" s="23">
        <f t="shared" si="5"/>
        <v>5.9894017133807174E-3</v>
      </c>
      <c r="Q43" s="23">
        <f t="shared" si="4"/>
        <v>4.44773508401725E-2</v>
      </c>
      <c r="R43" s="23">
        <f t="shared" si="4"/>
        <v>0.15071089453370851</v>
      </c>
      <c r="S43" s="23">
        <f t="shared" si="3"/>
        <v>3.8330380412060092E-2</v>
      </c>
      <c r="T43" s="23">
        <f t="shared" si="3"/>
        <v>4.5805046317144639E-2</v>
      </c>
      <c r="U43" s="23">
        <f t="shared" si="3"/>
        <v>0.11613351441798504</v>
      </c>
      <c r="V43" s="23">
        <f t="shared" si="3"/>
        <v>2.3930748549875421E-2</v>
      </c>
      <c r="W43" s="23">
        <f t="shared" si="3"/>
        <v>6.0735577314760515E-2</v>
      </c>
      <c r="X43" s="23">
        <f t="shared" si="3"/>
        <v>9.5060489376197987E-2</v>
      </c>
      <c r="Y43" s="23">
        <f t="shared" si="3"/>
        <v>9.1219751954613043E-2</v>
      </c>
      <c r="Z43" s="23">
        <f t="shared" si="3"/>
        <v>0.1571192857839894</v>
      </c>
      <c r="AA43" s="23">
        <f t="shared" si="3"/>
        <v>0.1704875587861121</v>
      </c>
      <c r="AD43" s="1"/>
    </row>
    <row r="44" spans="1:30" x14ac:dyDescent="0.35">
      <c r="A44" s="17">
        <v>34151</v>
      </c>
      <c r="B44" s="10">
        <f t="shared" si="1"/>
        <v>110829300</v>
      </c>
      <c r="C44" s="13">
        <v>676000</v>
      </c>
      <c r="D44" s="4">
        <v>5085000</v>
      </c>
      <c r="E44" s="4">
        <v>16726000</v>
      </c>
      <c r="F44" s="4">
        <v>4252300</v>
      </c>
      <c r="G44" s="4">
        <v>5131800</v>
      </c>
      <c r="H44" s="4">
        <v>13006000</v>
      </c>
      <c r="I44" s="4">
        <v>2679000</v>
      </c>
      <c r="J44" s="4">
        <v>6826000</v>
      </c>
      <c r="K44" s="4">
        <v>10657700</v>
      </c>
      <c r="L44" s="4">
        <v>10216000</v>
      </c>
      <c r="M44" s="4">
        <v>17563500</v>
      </c>
      <c r="N44" s="9">
        <v>18010000</v>
      </c>
      <c r="O44" s="1"/>
      <c r="P44" s="23">
        <f t="shared" si="5"/>
        <v>6.0994700859790685E-3</v>
      </c>
      <c r="Q44" s="23">
        <f t="shared" si="4"/>
        <v>4.5881368915981602E-2</v>
      </c>
      <c r="R44" s="23">
        <f t="shared" si="4"/>
        <v>0.15091677020426908</v>
      </c>
      <c r="S44" s="23">
        <f t="shared" si="3"/>
        <v>3.8368012790841413E-2</v>
      </c>
      <c r="T44" s="23">
        <f t="shared" si="3"/>
        <v>4.6303639921934002E-2</v>
      </c>
      <c r="U44" s="23">
        <f t="shared" si="3"/>
        <v>0.11735163896189907</v>
      </c>
      <c r="V44" s="23">
        <f t="shared" si="3"/>
        <v>2.4172308225351959E-2</v>
      </c>
      <c r="W44" s="23">
        <f t="shared" si="3"/>
        <v>6.1590211252800481E-2</v>
      </c>
      <c r="X44" s="23">
        <f t="shared" si="3"/>
        <v>9.616319872091586E-2</v>
      </c>
      <c r="Y44" s="23">
        <f t="shared" si="3"/>
        <v>9.2177790530121553E-2</v>
      </c>
      <c r="Z44" s="23">
        <f t="shared" si="3"/>
        <v>0.15847343617617363</v>
      </c>
      <c r="AA44" s="23">
        <f t="shared" si="3"/>
        <v>0.16250215421373229</v>
      </c>
      <c r="AD44" s="1"/>
    </row>
    <row r="45" spans="1:30" x14ac:dyDescent="0.35">
      <c r="A45" s="17">
        <v>34182</v>
      </c>
      <c r="B45" s="10">
        <f t="shared" si="1"/>
        <v>110939800</v>
      </c>
      <c r="C45" s="14">
        <v>670000</v>
      </c>
      <c r="D45" s="5">
        <v>5138000</v>
      </c>
      <c r="E45" s="5">
        <v>16853000</v>
      </c>
      <c r="F45" s="5">
        <v>4239700</v>
      </c>
      <c r="G45" s="5">
        <v>5120300</v>
      </c>
      <c r="H45" s="5">
        <v>13044700</v>
      </c>
      <c r="I45" s="5">
        <v>2686000</v>
      </c>
      <c r="J45" s="5">
        <v>6840000</v>
      </c>
      <c r="K45" s="5">
        <v>10659400</v>
      </c>
      <c r="L45" s="5">
        <v>10278000</v>
      </c>
      <c r="M45" s="5">
        <v>17578700</v>
      </c>
      <c r="N45" s="10">
        <v>17832000</v>
      </c>
      <c r="O45" s="1"/>
      <c r="P45" s="23">
        <f t="shared" si="5"/>
        <v>6.0393114103324506E-3</v>
      </c>
      <c r="Q45" s="23">
        <f t="shared" si="4"/>
        <v>4.6313406009385272E-2</v>
      </c>
      <c r="R45" s="23">
        <f t="shared" si="4"/>
        <v>0.15191121671392954</v>
      </c>
      <c r="S45" s="23">
        <f t="shared" si="3"/>
        <v>3.8216221770726103E-2</v>
      </c>
      <c r="T45" s="23">
        <f t="shared" si="3"/>
        <v>4.6153860021380964E-2</v>
      </c>
      <c r="U45" s="23">
        <f t="shared" si="3"/>
        <v>0.11758359037964734</v>
      </c>
      <c r="V45" s="23">
        <f t="shared" si="3"/>
        <v>2.4211329027093973E-2</v>
      </c>
      <c r="W45" s="23">
        <f t="shared" si="3"/>
        <v>6.1655059771155166E-2</v>
      </c>
      <c r="X45" s="23">
        <f t="shared" si="3"/>
        <v>9.6082740369101083E-2</v>
      </c>
      <c r="Y45" s="23">
        <f t="shared" si="3"/>
        <v>9.264483981402527E-2</v>
      </c>
      <c r="Z45" s="23">
        <f t="shared" si="3"/>
        <v>0.15845260222210605</v>
      </c>
      <c r="AA45" s="23">
        <f t="shared" si="3"/>
        <v>0.16073582249111681</v>
      </c>
      <c r="AD45" s="1"/>
    </row>
    <row r="46" spans="1:30" x14ac:dyDescent="0.35">
      <c r="A46" s="17">
        <v>34213</v>
      </c>
      <c r="B46" s="10">
        <f t="shared" si="1"/>
        <v>111928700</v>
      </c>
      <c r="C46" s="14">
        <v>672000</v>
      </c>
      <c r="D46" s="5">
        <v>5094000</v>
      </c>
      <c r="E46" s="5">
        <v>16891000</v>
      </c>
      <c r="F46" s="5">
        <v>4311100</v>
      </c>
      <c r="G46" s="5">
        <v>5119800</v>
      </c>
      <c r="H46" s="5">
        <v>13045300</v>
      </c>
      <c r="I46" s="5">
        <v>2668000</v>
      </c>
      <c r="J46" s="5">
        <v>6807000</v>
      </c>
      <c r="K46" s="5">
        <v>10674600</v>
      </c>
      <c r="L46" s="5">
        <v>10066000</v>
      </c>
      <c r="M46" s="5">
        <v>17760900</v>
      </c>
      <c r="N46" s="10">
        <v>18819000</v>
      </c>
      <c r="O46" s="1"/>
      <c r="P46" s="23">
        <f t="shared" si="5"/>
        <v>6.0038220760180363E-3</v>
      </c>
      <c r="Q46" s="23">
        <f t="shared" si="4"/>
        <v>4.5511115558386724E-2</v>
      </c>
      <c r="R46" s="23">
        <f t="shared" si="4"/>
        <v>0.15090856947324502</v>
      </c>
      <c r="S46" s="23">
        <f t="shared" si="3"/>
        <v>3.8516484154644877E-2</v>
      </c>
      <c r="T46" s="23">
        <f t="shared" si="3"/>
        <v>4.5741619441662412E-2</v>
      </c>
      <c r="U46" s="23">
        <f t="shared" si="3"/>
        <v>0.11655008947660431</v>
      </c>
      <c r="V46" s="23">
        <f t="shared" si="3"/>
        <v>2.3836603123238275E-2</v>
      </c>
      <c r="W46" s="23">
        <f t="shared" si="3"/>
        <v>6.0815501296807697E-2</v>
      </c>
      <c r="X46" s="23">
        <f t="shared" si="3"/>
        <v>9.5369641566461508E-2</v>
      </c>
      <c r="Y46" s="23">
        <f t="shared" si="3"/>
        <v>8.9932251513686834E-2</v>
      </c>
      <c r="Z46" s="23">
        <f t="shared" si="3"/>
        <v>0.15868048141361421</v>
      </c>
      <c r="AA46" s="23">
        <f t="shared" si="3"/>
        <v>0.16813382090563012</v>
      </c>
      <c r="AD46" s="1"/>
    </row>
    <row r="47" spans="1:30" x14ac:dyDescent="0.35">
      <c r="A47" s="17">
        <v>34243</v>
      </c>
      <c r="B47" s="10">
        <f t="shared" si="1"/>
        <v>112594500</v>
      </c>
      <c r="C47" s="14">
        <v>670000</v>
      </c>
      <c r="D47" s="5">
        <v>5105000</v>
      </c>
      <c r="E47" s="5">
        <v>16869000</v>
      </c>
      <c r="F47" s="5">
        <v>4327800</v>
      </c>
      <c r="G47" s="5">
        <v>5131900</v>
      </c>
      <c r="H47" s="5">
        <v>13171900</v>
      </c>
      <c r="I47" s="5">
        <v>2673000</v>
      </c>
      <c r="J47" s="5">
        <v>6802000</v>
      </c>
      <c r="K47" s="5">
        <v>10717100</v>
      </c>
      <c r="L47" s="5">
        <v>9775000</v>
      </c>
      <c r="M47" s="5">
        <v>18032800</v>
      </c>
      <c r="N47" s="10">
        <v>19319000</v>
      </c>
      <c r="O47" s="1"/>
      <c r="P47" s="23">
        <f t="shared" si="5"/>
        <v>5.9505570876019695E-3</v>
      </c>
      <c r="Q47" s="23">
        <f t="shared" si="4"/>
        <v>4.533969243613143E-2</v>
      </c>
      <c r="R47" s="23">
        <f t="shared" si="4"/>
        <v>0.14982081718023527</v>
      </c>
      <c r="S47" s="23">
        <f t="shared" si="3"/>
        <v>3.8437046214513139E-2</v>
      </c>
      <c r="T47" s="23">
        <f t="shared" si="3"/>
        <v>4.5578602862484399E-2</v>
      </c>
      <c r="U47" s="23">
        <f t="shared" si="3"/>
        <v>0.11698528791370805</v>
      </c>
      <c r="V47" s="23">
        <f t="shared" si="3"/>
        <v>2.3740058350985173E-2</v>
      </c>
      <c r="W47" s="23">
        <f t="shared" si="3"/>
        <v>6.0411476581893435E-2</v>
      </c>
      <c r="X47" s="23">
        <f t="shared" si="3"/>
        <v>9.5183157259013537E-2</v>
      </c>
      <c r="Y47" s="23">
        <f t="shared" si="3"/>
        <v>8.681596347956605E-2</v>
      </c>
      <c r="Z47" s="23">
        <f t="shared" si="3"/>
        <v>0.16015702365568479</v>
      </c>
      <c r="AA47" s="23">
        <f t="shared" si="3"/>
        <v>0.17158031697818277</v>
      </c>
      <c r="AD47" s="1"/>
    </row>
    <row r="48" spans="1:30" x14ac:dyDescent="0.35">
      <c r="A48" s="17">
        <v>34274</v>
      </c>
      <c r="B48" s="10">
        <f t="shared" si="1"/>
        <v>112939500</v>
      </c>
      <c r="C48" s="14">
        <v>666000</v>
      </c>
      <c r="D48" s="5">
        <v>5012000</v>
      </c>
      <c r="E48" s="5">
        <v>16856000</v>
      </c>
      <c r="F48" s="5">
        <v>4352000</v>
      </c>
      <c r="G48" s="5">
        <v>5140100</v>
      </c>
      <c r="H48" s="5">
        <v>13454400</v>
      </c>
      <c r="I48" s="5">
        <v>2689000</v>
      </c>
      <c r="J48" s="5">
        <v>6827000</v>
      </c>
      <c r="K48" s="5">
        <v>10754100</v>
      </c>
      <c r="L48" s="5">
        <v>9641000</v>
      </c>
      <c r="M48" s="5">
        <v>18075900</v>
      </c>
      <c r="N48" s="10">
        <v>19472000</v>
      </c>
      <c r="O48" s="1"/>
      <c r="P48" s="23">
        <f t="shared" si="5"/>
        <v>5.8969625330375997E-3</v>
      </c>
      <c r="Q48" s="23">
        <f t="shared" si="4"/>
        <v>4.4377742065442115E-2</v>
      </c>
      <c r="R48" s="23">
        <f t="shared" si="4"/>
        <v>0.14924804873405673</v>
      </c>
      <c r="S48" s="23">
        <f t="shared" si="3"/>
        <v>3.8533905320990443E-2</v>
      </c>
      <c r="T48" s="23">
        <f t="shared" si="3"/>
        <v>4.5511977651751599E-2</v>
      </c>
      <c r="U48" s="23">
        <f t="shared" si="3"/>
        <v>0.1191292683250767</v>
      </c>
      <c r="V48" s="23">
        <f t="shared" si="3"/>
        <v>2.3809207584591749E-2</v>
      </c>
      <c r="W48" s="23">
        <f t="shared" si="3"/>
        <v>6.0448293112684223E-2</v>
      </c>
      <c r="X48" s="23">
        <f t="shared" si="3"/>
        <v>9.5220007171981452E-2</v>
      </c>
      <c r="Y48" s="23">
        <f t="shared" si="3"/>
        <v>8.5364287959482726E-2</v>
      </c>
      <c r="Z48" s="23">
        <f t="shared" si="3"/>
        <v>0.16004940698338491</v>
      </c>
      <c r="AA48" s="23">
        <f t="shared" si="3"/>
        <v>0.17241089255751973</v>
      </c>
      <c r="AD48" s="1"/>
    </row>
    <row r="49" spans="1:30" x14ac:dyDescent="0.35">
      <c r="A49" s="17">
        <v>34304</v>
      </c>
      <c r="B49" s="10">
        <f t="shared" si="1"/>
        <v>113088000</v>
      </c>
      <c r="C49" s="14">
        <v>672000</v>
      </c>
      <c r="D49" s="5">
        <v>4826000</v>
      </c>
      <c r="E49" s="5">
        <v>16824000</v>
      </c>
      <c r="F49" s="5">
        <v>4383700</v>
      </c>
      <c r="G49" s="5">
        <v>5138600</v>
      </c>
      <c r="H49" s="5">
        <v>13752100</v>
      </c>
      <c r="I49" s="5">
        <v>2699000</v>
      </c>
      <c r="J49" s="5">
        <v>6864000</v>
      </c>
      <c r="K49" s="5">
        <v>10784800</v>
      </c>
      <c r="L49" s="5">
        <v>9686000</v>
      </c>
      <c r="M49" s="5">
        <v>18019800</v>
      </c>
      <c r="N49" s="10">
        <v>19438000</v>
      </c>
      <c r="O49" s="1"/>
      <c r="P49" s="23">
        <f t="shared" si="5"/>
        <v>5.9422750424448214E-3</v>
      </c>
      <c r="Q49" s="23">
        <f t="shared" si="4"/>
        <v>4.2674731182795696E-2</v>
      </c>
      <c r="R49" s="23">
        <f t="shared" si="4"/>
        <v>0.14876910016977929</v>
      </c>
      <c r="S49" s="23">
        <f t="shared" si="3"/>
        <v>3.8763617713638933E-2</v>
      </c>
      <c r="T49" s="23">
        <f t="shared" si="3"/>
        <v>4.5438950198075832E-2</v>
      </c>
      <c r="U49" s="23">
        <f t="shared" si="3"/>
        <v>0.12160529852857951</v>
      </c>
      <c r="V49" s="23">
        <f t="shared" si="3"/>
        <v>2.3866369552914546E-2</v>
      </c>
      <c r="W49" s="23">
        <f t="shared" si="3"/>
        <v>6.0696095076400676E-2</v>
      </c>
      <c r="X49" s="23">
        <f t="shared" si="3"/>
        <v>9.5366440294284094E-2</v>
      </c>
      <c r="Y49" s="23">
        <f t="shared" si="3"/>
        <v>8.5650113186191285E-2</v>
      </c>
      <c r="Z49" s="23">
        <f t="shared" si="3"/>
        <v>0.15934316638370119</v>
      </c>
      <c r="AA49" s="23">
        <f t="shared" si="3"/>
        <v>0.17188384267119411</v>
      </c>
      <c r="AD49" s="1"/>
    </row>
    <row r="50" spans="1:30" x14ac:dyDescent="0.35">
      <c r="A50" s="17">
        <v>34335</v>
      </c>
      <c r="B50" s="44">
        <f t="shared" si="1"/>
        <v>110838800</v>
      </c>
      <c r="C50" s="45">
        <v>657000</v>
      </c>
      <c r="D50" s="46">
        <v>4500000</v>
      </c>
      <c r="E50" s="46">
        <v>16722000</v>
      </c>
      <c r="F50" s="46">
        <v>4275100</v>
      </c>
      <c r="G50" s="46">
        <v>5110900</v>
      </c>
      <c r="H50" s="46">
        <v>13149500</v>
      </c>
      <c r="I50" s="46">
        <v>2690000</v>
      </c>
      <c r="J50" s="46">
        <v>6837000</v>
      </c>
      <c r="K50" s="46">
        <v>10758600</v>
      </c>
      <c r="L50" s="46">
        <v>9388000</v>
      </c>
      <c r="M50" s="46">
        <v>17663700</v>
      </c>
      <c r="N50" s="44">
        <v>19087000</v>
      </c>
      <c r="O50" s="1"/>
      <c r="P50" s="23">
        <f>C50/$B50</f>
        <v>5.9275271836216198E-3</v>
      </c>
      <c r="Q50" s="23">
        <f t="shared" si="4"/>
        <v>4.059950125768233E-2</v>
      </c>
      <c r="R50" s="23">
        <f t="shared" si="4"/>
        <v>0.15086774667354752</v>
      </c>
      <c r="S50" s="23">
        <f t="shared" si="3"/>
        <v>3.8570428405937274E-2</v>
      </c>
      <c r="T50" s="23">
        <f t="shared" si="3"/>
        <v>4.6111109106197472E-2</v>
      </c>
      <c r="U50" s="23">
        <f t="shared" si="3"/>
        <v>0.11863625373064306</v>
      </c>
      <c r="V50" s="23">
        <f t="shared" si="3"/>
        <v>2.4269479640703435E-2</v>
      </c>
      <c r="W50" s="23">
        <f t="shared" si="3"/>
        <v>6.168417557750535E-2</v>
      </c>
      <c r="X50" s="23">
        <f t="shared" si="3"/>
        <v>9.7065287606866904E-2</v>
      </c>
      <c r="Y50" s="23">
        <f t="shared" si="3"/>
        <v>8.469958173491593E-2</v>
      </c>
      <c r="Z50" s="23">
        <f t="shared" si="3"/>
        <v>0.15936386897007185</v>
      </c>
      <c r="AA50" s="23">
        <f>N50/$B50</f>
        <v>0.17220504011230725</v>
      </c>
      <c r="AD50" s="1"/>
    </row>
    <row r="51" spans="1:30" x14ac:dyDescent="0.35">
      <c r="A51" s="17">
        <v>34366</v>
      </c>
      <c r="B51" s="9">
        <f t="shared" si="1"/>
        <v>111418900</v>
      </c>
      <c r="C51" s="13">
        <v>650000</v>
      </c>
      <c r="D51" s="4">
        <v>4454000</v>
      </c>
      <c r="E51" s="4">
        <v>16744000</v>
      </c>
      <c r="F51" s="4">
        <v>4287700</v>
      </c>
      <c r="G51" s="4">
        <v>5119500</v>
      </c>
      <c r="H51" s="4">
        <v>13011700</v>
      </c>
      <c r="I51" s="4">
        <v>2699000</v>
      </c>
      <c r="J51" s="4">
        <v>6854000</v>
      </c>
      <c r="K51" s="4">
        <v>10785100</v>
      </c>
      <c r="L51" s="4">
        <v>9478000</v>
      </c>
      <c r="M51" s="4">
        <v>17904900</v>
      </c>
      <c r="N51" s="9">
        <v>19431000</v>
      </c>
      <c r="O51" s="1"/>
      <c r="P51" s="23">
        <f t="shared" ref="P51:AA86" si="6">C51/$B51</f>
        <v>5.8338396807004912E-3</v>
      </c>
      <c r="Q51" s="23">
        <f t="shared" si="4"/>
        <v>3.9975264519753827E-2</v>
      </c>
      <c r="R51" s="23">
        <f t="shared" si="4"/>
        <v>0.15027971017484465</v>
      </c>
      <c r="S51" s="23">
        <f t="shared" si="3"/>
        <v>3.8482699075291532E-2</v>
      </c>
      <c r="T51" s="23">
        <f t="shared" si="3"/>
        <v>4.5948218838994102E-2</v>
      </c>
      <c r="U51" s="23">
        <f t="shared" si="3"/>
        <v>0.11678180272826244</v>
      </c>
      <c r="V51" s="23">
        <f t="shared" si="3"/>
        <v>2.4223897381862501E-2</v>
      </c>
      <c r="W51" s="23">
        <f t="shared" si="3"/>
        <v>6.1515595648494105E-2</v>
      </c>
      <c r="X51" s="23">
        <f t="shared" si="3"/>
        <v>9.6797760523573653E-2</v>
      </c>
      <c r="Y51" s="23">
        <f t="shared" si="3"/>
        <v>8.5066357682583471E-2</v>
      </c>
      <c r="Z51" s="23">
        <f t="shared" si="3"/>
        <v>0.16069894784457575</v>
      </c>
      <c r="AA51" s="23">
        <f t="shared" si="3"/>
        <v>0.17439590590106346</v>
      </c>
      <c r="AD51" s="1"/>
    </row>
    <row r="52" spans="1:30" x14ac:dyDescent="0.35">
      <c r="A52" s="17">
        <v>34394</v>
      </c>
      <c r="B52" s="9">
        <f t="shared" si="1"/>
        <v>112394500</v>
      </c>
      <c r="C52" s="13">
        <v>647000</v>
      </c>
      <c r="D52" s="4">
        <v>4602000</v>
      </c>
      <c r="E52" s="4">
        <v>16799000</v>
      </c>
      <c r="F52" s="4">
        <v>4312400</v>
      </c>
      <c r="G52" s="4">
        <v>5149800</v>
      </c>
      <c r="H52" s="4">
        <v>13048000</v>
      </c>
      <c r="I52" s="4">
        <v>2707000</v>
      </c>
      <c r="J52" s="4">
        <v>6891000</v>
      </c>
      <c r="K52" s="4">
        <v>10841000</v>
      </c>
      <c r="L52" s="4">
        <v>9706000</v>
      </c>
      <c r="M52" s="4">
        <v>18120300</v>
      </c>
      <c r="N52" s="9">
        <v>19571000</v>
      </c>
      <c r="O52" s="1"/>
      <c r="P52" s="23">
        <f t="shared" si="6"/>
        <v>5.7565094377393915E-3</v>
      </c>
      <c r="Q52" s="23">
        <f t="shared" si="4"/>
        <v>4.0945064037831033E-2</v>
      </c>
      <c r="R52" s="23">
        <f t="shared" si="4"/>
        <v>0.14946460903336017</v>
      </c>
      <c r="S52" s="23">
        <f t="shared" si="3"/>
        <v>3.836842550124784E-2</v>
      </c>
      <c r="T52" s="23">
        <f t="shared" si="3"/>
        <v>4.5818968010000488E-2</v>
      </c>
      <c r="U52" s="23">
        <f t="shared" si="3"/>
        <v>0.11609108986649702</v>
      </c>
      <c r="V52" s="23">
        <f t="shared" si="3"/>
        <v>2.4084808420340852E-2</v>
      </c>
      <c r="W52" s="23">
        <f t="shared" si="3"/>
        <v>6.1310829266556635E-2</v>
      </c>
      <c r="X52" s="23">
        <f t="shared" si="3"/>
        <v>9.6454897704069148E-2</v>
      </c>
      <c r="Y52" s="23">
        <f t="shared" si="3"/>
        <v>8.6356538798606691E-2</v>
      </c>
      <c r="Z52" s="23">
        <f t="shared" si="3"/>
        <v>0.16122052235652101</v>
      </c>
      <c r="AA52" s="23">
        <f t="shared" si="3"/>
        <v>0.17412773756722971</v>
      </c>
      <c r="AD52" s="1"/>
    </row>
    <row r="53" spans="1:30" x14ac:dyDescent="0.35">
      <c r="A53" s="17">
        <v>34425</v>
      </c>
      <c r="B53" s="9">
        <f t="shared" si="1"/>
        <v>113474300</v>
      </c>
      <c r="C53" s="13">
        <v>648000</v>
      </c>
      <c r="D53" s="4">
        <v>4905000</v>
      </c>
      <c r="E53" s="4">
        <v>16855000</v>
      </c>
      <c r="F53" s="4">
        <v>4286500</v>
      </c>
      <c r="G53" s="4">
        <v>5185500</v>
      </c>
      <c r="H53" s="4">
        <v>13162200</v>
      </c>
      <c r="I53" s="4">
        <v>2714000</v>
      </c>
      <c r="J53" s="4">
        <v>6911000</v>
      </c>
      <c r="K53" s="4">
        <v>10882400</v>
      </c>
      <c r="L53" s="4">
        <v>9986000</v>
      </c>
      <c r="M53" s="4">
        <v>18355700</v>
      </c>
      <c r="N53" s="9">
        <v>19583000</v>
      </c>
      <c r="O53" s="1"/>
      <c r="P53" s="23">
        <f t="shared" si="6"/>
        <v>5.7105441496444571E-3</v>
      </c>
      <c r="Q53" s="23">
        <f t="shared" si="4"/>
        <v>4.322564668828096E-2</v>
      </c>
      <c r="R53" s="23">
        <f t="shared" si="4"/>
        <v>0.14853583586768104</v>
      </c>
      <c r="S53" s="23">
        <f t="shared" si="3"/>
        <v>3.7775073298535439E-2</v>
      </c>
      <c r="T53" s="23">
        <f t="shared" si="3"/>
        <v>4.5697572049353909E-2</v>
      </c>
      <c r="U53" s="23">
        <f t="shared" si="3"/>
        <v>0.11599278426921338</v>
      </c>
      <c r="V53" s="23">
        <f t="shared" si="3"/>
        <v>2.3917309910702247E-2</v>
      </c>
      <c r="W53" s="23">
        <f t="shared" si="3"/>
        <v>6.0903658361408708E-2</v>
      </c>
      <c r="X53" s="23">
        <f t="shared" si="3"/>
        <v>9.5901891441498202E-2</v>
      </c>
      <c r="Y53" s="23">
        <f t="shared" ref="Y53:AA65" si="7">L53/$B53</f>
        <v>8.8002305367823372E-2</v>
      </c>
      <c r="Z53" s="23">
        <f t="shared" si="7"/>
        <v>0.16176085686362462</v>
      </c>
      <c r="AA53" s="23">
        <f t="shared" si="7"/>
        <v>0.17257652173223365</v>
      </c>
      <c r="AD53" s="1"/>
    </row>
    <row r="54" spans="1:30" x14ac:dyDescent="0.35">
      <c r="A54" s="17">
        <v>34455</v>
      </c>
      <c r="B54" s="9">
        <f t="shared" si="1"/>
        <v>114485900</v>
      </c>
      <c r="C54" s="13">
        <v>653000</v>
      </c>
      <c r="D54" s="4">
        <v>5149000</v>
      </c>
      <c r="E54" s="4">
        <v>16932000</v>
      </c>
      <c r="F54" s="4">
        <v>4377800</v>
      </c>
      <c r="G54" s="4">
        <v>5224400</v>
      </c>
      <c r="H54" s="4">
        <v>13291700</v>
      </c>
      <c r="I54" s="4">
        <v>2721000</v>
      </c>
      <c r="J54" s="4">
        <v>6923000</v>
      </c>
      <c r="K54" s="4">
        <v>10924800</v>
      </c>
      <c r="L54" s="4">
        <v>10274000</v>
      </c>
      <c r="M54" s="4">
        <v>18369200</v>
      </c>
      <c r="N54" s="9">
        <v>19646000</v>
      </c>
      <c r="O54" s="1"/>
      <c r="P54" s="23">
        <f t="shared" si="6"/>
        <v>5.7037591528738473E-3</v>
      </c>
      <c r="Q54" s="23">
        <f t="shared" si="4"/>
        <v>4.4974970716917979E-2</v>
      </c>
      <c r="R54" s="23">
        <f t="shared" si="4"/>
        <v>0.14789594177099538</v>
      </c>
      <c r="S54" s="23">
        <f t="shared" si="4"/>
        <v>3.82387700144734E-2</v>
      </c>
      <c r="T54" s="23">
        <f t="shared" si="4"/>
        <v>4.5633567103023166E-2</v>
      </c>
      <c r="U54" s="23">
        <f t="shared" si="4"/>
        <v>0.11609901306623785</v>
      </c>
      <c r="V54" s="23">
        <f t="shared" si="4"/>
        <v>2.3767118920321191E-2</v>
      </c>
      <c r="W54" s="23">
        <f t="shared" si="4"/>
        <v>6.0470328660559944E-2</v>
      </c>
      <c r="X54" s="23">
        <f t="shared" si="4"/>
        <v>9.5424851444588371E-2</v>
      </c>
      <c r="Y54" s="23">
        <f t="shared" si="7"/>
        <v>8.9740308631892668E-2</v>
      </c>
      <c r="Z54" s="23">
        <f t="shared" si="7"/>
        <v>0.16044945272736644</v>
      </c>
      <c r="AA54" s="23">
        <f t="shared" si="7"/>
        <v>0.17160191779074979</v>
      </c>
      <c r="AD54" s="1"/>
    </row>
    <row r="55" spans="1:30" x14ac:dyDescent="0.35">
      <c r="A55" s="17">
        <v>34486</v>
      </c>
      <c r="B55" s="9">
        <f t="shared" si="1"/>
        <v>115275800</v>
      </c>
      <c r="C55" s="13">
        <v>665000</v>
      </c>
      <c r="D55" s="4">
        <v>5316000</v>
      </c>
      <c r="E55" s="4">
        <v>17103000</v>
      </c>
      <c r="F55" s="4">
        <v>4406599.9999999991</v>
      </c>
      <c r="G55" s="4">
        <v>5271400</v>
      </c>
      <c r="H55" s="4">
        <v>13425400</v>
      </c>
      <c r="I55" s="4">
        <v>2739000</v>
      </c>
      <c r="J55" s="4">
        <v>6993000</v>
      </c>
      <c r="K55" s="4">
        <v>10993200</v>
      </c>
      <c r="L55" s="4">
        <v>10603000</v>
      </c>
      <c r="M55" s="4">
        <v>18422200</v>
      </c>
      <c r="N55" s="9">
        <v>19338000</v>
      </c>
      <c r="O55" s="1"/>
      <c r="P55" s="23">
        <f t="shared" si="6"/>
        <v>5.7687736714904601E-3</v>
      </c>
      <c r="Q55" s="23">
        <f t="shared" si="4"/>
        <v>4.6115489981418477E-2</v>
      </c>
      <c r="R55" s="23">
        <f t="shared" si="4"/>
        <v>0.1483659189526336</v>
      </c>
      <c r="S55" s="23">
        <f t="shared" si="4"/>
        <v>3.8226583550059937E-2</v>
      </c>
      <c r="T55" s="23">
        <f t="shared" si="4"/>
        <v>4.5728591777285429E-2</v>
      </c>
      <c r="U55" s="23">
        <f t="shared" si="4"/>
        <v>0.11646329932214741</v>
      </c>
      <c r="V55" s="23">
        <f t="shared" si="4"/>
        <v>2.3760407648439657E-2</v>
      </c>
      <c r="W55" s="23">
        <f t="shared" si="4"/>
        <v>6.0663209450726001E-2</v>
      </c>
      <c r="X55" s="23">
        <f t="shared" si="4"/>
        <v>9.5364334925457039E-2</v>
      </c>
      <c r="Y55" s="23">
        <f t="shared" si="7"/>
        <v>9.1979409381674204E-2</v>
      </c>
      <c r="Z55" s="23">
        <f t="shared" si="7"/>
        <v>0.15980977794125045</v>
      </c>
      <c r="AA55" s="23">
        <f t="shared" si="7"/>
        <v>0.16775420339741731</v>
      </c>
      <c r="AD55" s="1"/>
    </row>
    <row r="56" spans="1:30" x14ac:dyDescent="0.35">
      <c r="A56" s="17">
        <v>34516</v>
      </c>
      <c r="B56" s="9">
        <f t="shared" si="1"/>
        <v>114330700</v>
      </c>
      <c r="C56" s="13">
        <v>669000</v>
      </c>
      <c r="D56" s="4">
        <v>5430000</v>
      </c>
      <c r="E56" s="4">
        <v>16991000</v>
      </c>
      <c r="F56" s="4">
        <v>4374400</v>
      </c>
      <c r="G56" s="4">
        <v>5282100</v>
      </c>
      <c r="H56" s="4">
        <v>13482600</v>
      </c>
      <c r="I56" s="4">
        <v>2747000</v>
      </c>
      <c r="J56" s="4">
        <v>7004000</v>
      </c>
      <c r="K56" s="4">
        <v>11030200</v>
      </c>
      <c r="L56" s="4">
        <v>10619000</v>
      </c>
      <c r="M56" s="4">
        <v>18476400</v>
      </c>
      <c r="N56" s="9">
        <v>18225000</v>
      </c>
      <c r="O56" s="1"/>
      <c r="P56" s="23">
        <f t="shared" si="6"/>
        <v>5.851446724283154E-3</v>
      </c>
      <c r="Q56" s="23">
        <f t="shared" si="4"/>
        <v>4.7493805250908114E-2</v>
      </c>
      <c r="R56" s="23">
        <f t="shared" si="4"/>
        <v>0.1486127523053738</v>
      </c>
      <c r="S56" s="23">
        <f t="shared" si="4"/>
        <v>3.8260939537674482E-2</v>
      </c>
      <c r="T56" s="23">
        <f t="shared" si="4"/>
        <v>4.6200189450427573E-2</v>
      </c>
      <c r="U56" s="23">
        <f t="shared" si="4"/>
        <v>0.11792633124786256</v>
      </c>
      <c r="V56" s="23">
        <f t="shared" si="4"/>
        <v>2.4026792453820365E-2</v>
      </c>
      <c r="W56" s="23">
        <f t="shared" si="4"/>
        <v>6.126088618367595E-2</v>
      </c>
      <c r="X56" s="23">
        <f t="shared" si="4"/>
        <v>9.6476274526439532E-2</v>
      </c>
      <c r="Y56" s="23">
        <f t="shared" si="7"/>
        <v>9.287969023193246E-2</v>
      </c>
      <c r="Z56" s="23">
        <f t="shared" si="7"/>
        <v>0.16160488827585243</v>
      </c>
      <c r="AA56" s="23">
        <f t="shared" si="7"/>
        <v>0.1594060038117496</v>
      </c>
      <c r="AD56" s="1"/>
    </row>
    <row r="57" spans="1:30" x14ac:dyDescent="0.35">
      <c r="A57" s="17">
        <v>34547</v>
      </c>
      <c r="B57" s="9">
        <f t="shared" si="1"/>
        <v>114638700</v>
      </c>
      <c r="C57" s="13">
        <v>670000</v>
      </c>
      <c r="D57" s="4">
        <v>5469000</v>
      </c>
      <c r="E57" s="4">
        <v>17183000</v>
      </c>
      <c r="F57" s="4">
        <v>4377200</v>
      </c>
      <c r="G57" s="4">
        <v>5301300</v>
      </c>
      <c r="H57" s="4">
        <v>13546300</v>
      </c>
      <c r="I57" s="4">
        <v>2763000</v>
      </c>
      <c r="J57" s="4">
        <v>6992000</v>
      </c>
      <c r="K57" s="4">
        <v>11041300</v>
      </c>
      <c r="L57" s="4">
        <v>10657000</v>
      </c>
      <c r="M57" s="4">
        <v>18530600</v>
      </c>
      <c r="N57" s="9">
        <v>18108000</v>
      </c>
      <c r="O57" s="1"/>
      <c r="P57" s="23">
        <f>C57/$B57</f>
        <v>5.8444486896658803E-3</v>
      </c>
      <c r="Q57" s="23">
        <f t="shared" si="4"/>
        <v>4.7706402811615971E-2</v>
      </c>
      <c r="R57" s="23">
        <f t="shared" si="4"/>
        <v>0.1498883012455654</v>
      </c>
      <c r="S57" s="23">
        <f t="shared" si="4"/>
        <v>3.8182568364784321E-2</v>
      </c>
      <c r="T57" s="23">
        <f t="shared" si="4"/>
        <v>4.6243546027650351E-2</v>
      </c>
      <c r="U57" s="23">
        <f t="shared" si="4"/>
        <v>0.11816515714152376</v>
      </c>
      <c r="V57" s="23">
        <f t="shared" si="4"/>
        <v>2.410180855156243E-2</v>
      </c>
      <c r="W57" s="23">
        <f t="shared" si="4"/>
        <v>6.099161975842364E-2</v>
      </c>
      <c r="X57" s="23">
        <f t="shared" si="4"/>
        <v>9.6313897488369979E-2</v>
      </c>
      <c r="Y57" s="23">
        <f t="shared" si="7"/>
        <v>9.2961626396670577E-2</v>
      </c>
      <c r="Z57" s="23">
        <f t="shared" si="7"/>
        <v>0.16164349386376503</v>
      </c>
      <c r="AA57" s="23">
        <f t="shared" si="7"/>
        <v>0.15795712966040265</v>
      </c>
      <c r="AD57" s="1"/>
    </row>
    <row r="58" spans="1:30" x14ac:dyDescent="0.35">
      <c r="A58" s="17">
        <v>34578</v>
      </c>
      <c r="B58" s="9">
        <f t="shared" si="1"/>
        <v>115698100</v>
      </c>
      <c r="C58" s="13">
        <v>669000</v>
      </c>
      <c r="D58" s="4">
        <v>5444000</v>
      </c>
      <c r="E58" s="4">
        <v>17222000</v>
      </c>
      <c r="F58" s="4">
        <v>4451900</v>
      </c>
      <c r="G58" s="4">
        <v>5306300</v>
      </c>
      <c r="H58" s="4">
        <v>13578200</v>
      </c>
      <c r="I58" s="4">
        <v>2745000</v>
      </c>
      <c r="J58" s="4">
        <v>6916000</v>
      </c>
      <c r="K58" s="4">
        <v>11054100</v>
      </c>
      <c r="L58" s="4">
        <v>10413000</v>
      </c>
      <c r="M58" s="4">
        <v>18783600</v>
      </c>
      <c r="N58" s="9">
        <v>19115000</v>
      </c>
      <c r="O58" s="1"/>
      <c r="P58" s="23">
        <f t="shared" si="6"/>
        <v>5.7822902882588394E-3</v>
      </c>
      <c r="Q58" s="23">
        <f t="shared" si="4"/>
        <v>4.7053495260509899E-2</v>
      </c>
      <c r="R58" s="23">
        <f t="shared" si="4"/>
        <v>0.14885291979730003</v>
      </c>
      <c r="S58" s="23">
        <f t="shared" si="4"/>
        <v>3.8478592128997798E-2</v>
      </c>
      <c r="T58" s="23">
        <f t="shared" si="4"/>
        <v>4.5863328784137333E-2</v>
      </c>
      <c r="U58" s="23">
        <f t="shared" si="4"/>
        <v>0.11735888489093597</v>
      </c>
      <c r="V58" s="23">
        <f t="shared" si="4"/>
        <v>2.3725540868864744E-2</v>
      </c>
      <c r="W58" s="23">
        <f t="shared" si="4"/>
        <v>5.9776262531536818E-2</v>
      </c>
      <c r="X58" s="23">
        <f t="shared" si="4"/>
        <v>9.5542623431154008E-2</v>
      </c>
      <c r="Y58" s="23">
        <f t="shared" si="7"/>
        <v>9.0001477984513148E-2</v>
      </c>
      <c r="Z58" s="23">
        <f t="shared" si="7"/>
        <v>0.16235011638047642</v>
      </c>
      <c r="AA58" s="23">
        <f t="shared" si="7"/>
        <v>0.16521446765331496</v>
      </c>
      <c r="AD58" s="1"/>
    </row>
    <row r="59" spans="1:30" x14ac:dyDescent="0.35">
      <c r="A59" s="17">
        <v>34608</v>
      </c>
      <c r="B59" s="9">
        <f t="shared" si="1"/>
        <v>116323500</v>
      </c>
      <c r="C59" s="13">
        <v>663000</v>
      </c>
      <c r="D59" s="4">
        <v>5412000</v>
      </c>
      <c r="E59" s="4">
        <v>17226000</v>
      </c>
      <c r="F59" s="4">
        <v>4468600</v>
      </c>
      <c r="G59" s="4">
        <v>5327000</v>
      </c>
      <c r="H59" s="4">
        <v>13722900</v>
      </c>
      <c r="I59" s="4">
        <v>2759000</v>
      </c>
      <c r="J59" s="4">
        <v>6872000</v>
      </c>
      <c r="K59" s="4">
        <v>11096700</v>
      </c>
      <c r="L59" s="4">
        <v>10087000</v>
      </c>
      <c r="M59" s="4">
        <v>19065300</v>
      </c>
      <c r="N59" s="9">
        <v>19624000</v>
      </c>
      <c r="O59" s="1"/>
      <c r="P59" s="23">
        <f t="shared" si="6"/>
        <v>5.699622174367174E-3</v>
      </c>
      <c r="Q59" s="23">
        <f t="shared" si="4"/>
        <v>4.6525422636010783E-2</v>
      </c>
      <c r="R59" s="23">
        <f t="shared" si="4"/>
        <v>0.14808701595120505</v>
      </c>
      <c r="S59" s="23">
        <f t="shared" si="4"/>
        <v>3.841528152093085E-2</v>
      </c>
      <c r="T59" s="23">
        <f t="shared" si="4"/>
        <v>4.5794701844425245E-2</v>
      </c>
      <c r="U59" s="23">
        <f t="shared" si="4"/>
        <v>0.11797186295116636</v>
      </c>
      <c r="V59" s="23">
        <f t="shared" si="4"/>
        <v>2.3718337223346958E-2</v>
      </c>
      <c r="W59" s="23">
        <f t="shared" si="4"/>
        <v>5.9076626820891737E-2</v>
      </c>
      <c r="X59" s="23">
        <f t="shared" si="4"/>
        <v>9.5395169505731861E-2</v>
      </c>
      <c r="Y59" s="23">
        <f t="shared" si="7"/>
        <v>8.6715066173215213E-2</v>
      </c>
      <c r="Z59" s="23">
        <f t="shared" si="7"/>
        <v>0.16389895420959652</v>
      </c>
      <c r="AA59" s="23">
        <f t="shared" si="7"/>
        <v>0.16870193898911226</v>
      </c>
      <c r="AD59" s="1"/>
    </row>
    <row r="60" spans="1:30" x14ac:dyDescent="0.35">
      <c r="A60" s="17">
        <v>34639</v>
      </c>
      <c r="B60" s="9">
        <f t="shared" si="1"/>
        <v>116931900</v>
      </c>
      <c r="C60" s="13">
        <v>660000</v>
      </c>
      <c r="D60" s="4">
        <v>5336000</v>
      </c>
      <c r="E60" s="4">
        <v>17238000</v>
      </c>
      <c r="F60" s="4">
        <v>4497800</v>
      </c>
      <c r="G60" s="4">
        <v>5341900</v>
      </c>
      <c r="H60" s="4">
        <v>14093500</v>
      </c>
      <c r="I60" s="4">
        <v>2781000</v>
      </c>
      <c r="J60" s="4">
        <v>6859000</v>
      </c>
      <c r="K60" s="4">
        <v>11138200</v>
      </c>
      <c r="L60" s="4">
        <v>9972000</v>
      </c>
      <c r="M60" s="4">
        <v>19161500</v>
      </c>
      <c r="N60" s="9">
        <v>19853000</v>
      </c>
      <c r="O60" s="1"/>
      <c r="P60" s="23">
        <f t="shared" si="6"/>
        <v>5.644310919432593E-3</v>
      </c>
      <c r="Q60" s="23">
        <f t="shared" si="4"/>
        <v>4.5633398584988355E-2</v>
      </c>
      <c r="R60" s="23">
        <f t="shared" si="4"/>
        <v>0.14741913883208946</v>
      </c>
      <c r="S60" s="23">
        <f t="shared" si="4"/>
        <v>3.8465123717308966E-2</v>
      </c>
      <c r="T60" s="23">
        <f t="shared" si="4"/>
        <v>4.5683855303813588E-2</v>
      </c>
      <c r="U60" s="23">
        <f t="shared" si="4"/>
        <v>0.12052741809548977</v>
      </c>
      <c r="V60" s="23">
        <f t="shared" si="4"/>
        <v>2.3783073737790969E-2</v>
      </c>
      <c r="W60" s="23">
        <f t="shared" si="4"/>
        <v>5.8658073630891143E-2</v>
      </c>
      <c r="X60" s="23">
        <f t="shared" si="4"/>
        <v>9.5253733155794093E-2</v>
      </c>
      <c r="Y60" s="23">
        <f t="shared" si="7"/>
        <v>8.5280406800881545E-2</v>
      </c>
      <c r="Z60" s="23">
        <f t="shared" si="7"/>
        <v>0.16386888436773883</v>
      </c>
      <c r="AA60" s="23">
        <f t="shared" si="7"/>
        <v>0.1697825828537807</v>
      </c>
      <c r="AD60" s="1"/>
    </row>
    <row r="61" spans="1:30" x14ac:dyDescent="0.35">
      <c r="A61" s="17">
        <v>34669</v>
      </c>
      <c r="B61" s="9">
        <f t="shared" si="1"/>
        <v>116969600</v>
      </c>
      <c r="C61" s="13">
        <v>651000</v>
      </c>
      <c r="D61" s="4">
        <v>5124000</v>
      </c>
      <c r="E61" s="4">
        <v>17230000</v>
      </c>
      <c r="F61" s="4">
        <v>4567800</v>
      </c>
      <c r="G61" s="4">
        <v>5347500</v>
      </c>
      <c r="H61" s="4">
        <v>14377200</v>
      </c>
      <c r="I61" s="4">
        <v>2796000</v>
      </c>
      <c r="J61" s="4">
        <v>6862000</v>
      </c>
      <c r="K61" s="4">
        <v>11175800</v>
      </c>
      <c r="L61" s="4">
        <v>10013000</v>
      </c>
      <c r="M61" s="4">
        <v>19107300</v>
      </c>
      <c r="N61" s="9">
        <v>19718000</v>
      </c>
      <c r="O61" s="1"/>
      <c r="P61" s="23">
        <f t="shared" si="6"/>
        <v>5.5655486553771233E-3</v>
      </c>
      <c r="Q61" s="23">
        <f t="shared" si="4"/>
        <v>4.3806253932645749E-2</v>
      </c>
      <c r="R61" s="23">
        <f t="shared" si="4"/>
        <v>0.14730323092495828</v>
      </c>
      <c r="S61" s="23">
        <f t="shared" si="4"/>
        <v>3.9051172270401883E-2</v>
      </c>
      <c r="T61" s="23">
        <f t="shared" si="4"/>
        <v>4.5717006812026374E-2</v>
      </c>
      <c r="U61" s="23">
        <f t="shared" si="4"/>
        <v>0.12291398790796924</v>
      </c>
      <c r="V61" s="23">
        <f t="shared" si="4"/>
        <v>2.3903646759499905E-2</v>
      </c>
      <c r="W61" s="23">
        <f t="shared" si="4"/>
        <v>5.8664815473422151E-2</v>
      </c>
      <c r="X61" s="23">
        <f t="shared" si="4"/>
        <v>9.5544483352939566E-2</v>
      </c>
      <c r="Y61" s="23">
        <f t="shared" si="7"/>
        <v>8.5603438842229096E-2</v>
      </c>
      <c r="Z61" s="23">
        <f t="shared" si="7"/>
        <v>0.16335270018876699</v>
      </c>
      <c r="AA61" s="23">
        <f t="shared" si="7"/>
        <v>0.16857371487976364</v>
      </c>
      <c r="AD61" s="1"/>
    </row>
    <row r="62" spans="1:30" x14ac:dyDescent="0.35">
      <c r="A62" s="17">
        <v>34700</v>
      </c>
      <c r="B62" s="9">
        <f t="shared" si="1"/>
        <v>114662400</v>
      </c>
      <c r="C62" s="13">
        <v>638000</v>
      </c>
      <c r="D62" s="4">
        <v>4788000</v>
      </c>
      <c r="E62" s="4">
        <v>17133000</v>
      </c>
      <c r="F62" s="4">
        <v>4433200</v>
      </c>
      <c r="G62" s="4">
        <v>5329400</v>
      </c>
      <c r="H62" s="4">
        <v>13771800</v>
      </c>
      <c r="I62" s="4">
        <v>2773000</v>
      </c>
      <c r="J62" s="4">
        <v>6806000</v>
      </c>
      <c r="K62" s="4">
        <v>11155400</v>
      </c>
      <c r="L62" s="4">
        <v>9751000</v>
      </c>
      <c r="M62" s="4">
        <v>18754600</v>
      </c>
      <c r="N62" s="9">
        <v>19329000</v>
      </c>
      <c r="O62" s="1"/>
      <c r="P62" s="23">
        <f t="shared" si="6"/>
        <v>5.5641605269033268E-3</v>
      </c>
      <c r="Q62" s="23">
        <f t="shared" si="4"/>
        <v>4.1757367716008034E-2</v>
      </c>
      <c r="R62" s="23">
        <f t="shared" si="4"/>
        <v>0.14942125753516411</v>
      </c>
      <c r="S62" s="23">
        <f t="shared" si="4"/>
        <v>3.8663066532708193E-2</v>
      </c>
      <c r="T62" s="23">
        <f t="shared" si="4"/>
        <v>4.6479055034605941E-2</v>
      </c>
      <c r="U62" s="23">
        <f t="shared" si="4"/>
        <v>0.1201073760884126</v>
      </c>
      <c r="V62" s="23">
        <f t="shared" si="4"/>
        <v>2.4184039406117436E-2</v>
      </c>
      <c r="W62" s="23">
        <f t="shared" si="4"/>
        <v>5.9356859790131729E-2</v>
      </c>
      <c r="X62" s="23">
        <f t="shared" si="4"/>
        <v>9.728908517526233E-2</v>
      </c>
      <c r="Y62" s="23">
        <f t="shared" si="7"/>
        <v>8.5040955012279526E-2</v>
      </c>
      <c r="Z62" s="23">
        <f t="shared" si="7"/>
        <v>0.16356364422862246</v>
      </c>
      <c r="AA62" s="23">
        <f t="shared" si="7"/>
        <v>0.16857313295378432</v>
      </c>
      <c r="AD62" s="1"/>
    </row>
    <row r="63" spans="1:30" x14ac:dyDescent="0.35">
      <c r="A63" s="17">
        <v>34731</v>
      </c>
      <c r="B63" s="9">
        <f t="shared" si="1"/>
        <v>115319600</v>
      </c>
      <c r="C63" s="13">
        <v>631000</v>
      </c>
      <c r="D63" s="4">
        <v>4716000</v>
      </c>
      <c r="E63" s="4">
        <v>17158000</v>
      </c>
      <c r="F63" s="4">
        <v>4429800</v>
      </c>
      <c r="G63" s="4">
        <v>5352600</v>
      </c>
      <c r="H63" s="4">
        <v>13576300</v>
      </c>
      <c r="I63" s="4">
        <v>2805000</v>
      </c>
      <c r="J63" s="4">
        <v>6791000</v>
      </c>
      <c r="K63" s="4">
        <v>11205500</v>
      </c>
      <c r="L63" s="4">
        <v>9879000</v>
      </c>
      <c r="M63" s="4">
        <v>19070400</v>
      </c>
      <c r="N63" s="9">
        <v>19705000</v>
      </c>
      <c r="O63" s="1"/>
      <c r="P63" s="23">
        <f t="shared" si="6"/>
        <v>5.4717498152959251E-3</v>
      </c>
      <c r="Q63" s="23">
        <f t="shared" si="4"/>
        <v>4.0895042993558769E-2</v>
      </c>
      <c r="R63" s="23">
        <f t="shared" si="4"/>
        <v>0.14878650290150155</v>
      </c>
      <c r="S63" s="23">
        <f t="shared" si="4"/>
        <v>3.8413244582880965E-2</v>
      </c>
      <c r="T63" s="23">
        <f t="shared" si="4"/>
        <v>4.6415353504521348E-2</v>
      </c>
      <c r="U63" s="23">
        <f t="shared" si="4"/>
        <v>0.11772760224627904</v>
      </c>
      <c r="V63" s="23">
        <f t="shared" si="4"/>
        <v>2.4323705597313901E-2</v>
      </c>
      <c r="W63" s="23">
        <f t="shared" si="4"/>
        <v>5.8888515048612727E-2</v>
      </c>
      <c r="X63" s="23">
        <f t="shared" si="4"/>
        <v>9.7169084873690165E-2</v>
      </c>
      <c r="Y63" s="23">
        <f t="shared" si="7"/>
        <v>8.5666270087652055E-2</v>
      </c>
      <c r="Z63" s="23">
        <f t="shared" si="7"/>
        <v>0.1653699804716631</v>
      </c>
      <c r="AA63" s="23">
        <f t="shared" si="7"/>
        <v>0.17087294787703045</v>
      </c>
      <c r="AD63" s="1"/>
    </row>
    <row r="64" spans="1:30" x14ac:dyDescent="0.35">
      <c r="A64" s="17">
        <v>34759</v>
      </c>
      <c r="B64" s="9">
        <f t="shared" si="1"/>
        <v>116076300</v>
      </c>
      <c r="C64" s="13">
        <v>631000</v>
      </c>
      <c r="D64" s="4">
        <v>4857000</v>
      </c>
      <c r="E64" s="4">
        <v>17177000</v>
      </c>
      <c r="F64" s="4">
        <v>4445400</v>
      </c>
      <c r="G64" s="4">
        <v>5380100</v>
      </c>
      <c r="H64" s="4">
        <v>13535700</v>
      </c>
      <c r="I64" s="4">
        <v>2817000</v>
      </c>
      <c r="J64" s="4">
        <v>6815000</v>
      </c>
      <c r="K64" s="4">
        <v>11259900</v>
      </c>
      <c r="L64" s="4">
        <v>10110000</v>
      </c>
      <c r="M64" s="4">
        <v>19235200</v>
      </c>
      <c r="N64" s="9">
        <v>19813000</v>
      </c>
      <c r="O64" s="1"/>
      <c r="P64" s="23">
        <f t="shared" si="6"/>
        <v>5.4360795442308209E-3</v>
      </c>
      <c r="Q64" s="23">
        <f t="shared" si="4"/>
        <v>4.1843166951393181E-2</v>
      </c>
      <c r="R64" s="23">
        <f t="shared" si="4"/>
        <v>0.14798025092116135</v>
      </c>
      <c r="S64" s="23">
        <f t="shared" si="4"/>
        <v>3.8297223464221382E-2</v>
      </c>
      <c r="T64" s="23">
        <f t="shared" si="4"/>
        <v>4.634968550858358E-2</v>
      </c>
      <c r="U64" s="23">
        <f t="shared" si="4"/>
        <v>0.11661036749103822</v>
      </c>
      <c r="V64" s="23">
        <f t="shared" si="4"/>
        <v>2.4268519930425073E-2</v>
      </c>
      <c r="W64" s="23">
        <f t="shared" si="4"/>
        <v>5.8711382082302761E-2</v>
      </c>
      <c r="X64" s="23">
        <f t="shared" si="4"/>
        <v>9.7004298034999395E-2</v>
      </c>
      <c r="Y64" s="23">
        <f t="shared" si="7"/>
        <v>8.7097883030386042E-2</v>
      </c>
      <c r="Z64" s="23">
        <f t="shared" si="7"/>
        <v>0.16571169136163025</v>
      </c>
      <c r="AA64" s="23">
        <f t="shared" si="7"/>
        <v>0.17068945167962796</v>
      </c>
      <c r="AD64" s="1"/>
    </row>
    <row r="65" spans="1:30" x14ac:dyDescent="0.35">
      <c r="A65" s="17">
        <v>34790</v>
      </c>
      <c r="B65" s="9">
        <f t="shared" si="1"/>
        <v>116909100</v>
      </c>
      <c r="C65" s="13">
        <v>631000</v>
      </c>
      <c r="D65" s="4">
        <v>5097000</v>
      </c>
      <c r="E65" s="4">
        <v>17206000</v>
      </c>
      <c r="F65" s="4">
        <v>4462600</v>
      </c>
      <c r="G65" s="4">
        <v>5404300</v>
      </c>
      <c r="H65" s="4">
        <v>13650500</v>
      </c>
      <c r="I65" s="4">
        <v>2827000</v>
      </c>
      <c r="J65" s="4">
        <v>6816000</v>
      </c>
      <c r="K65" s="4">
        <v>11279000</v>
      </c>
      <c r="L65" s="4">
        <v>10358000</v>
      </c>
      <c r="M65" s="4">
        <v>19365700</v>
      </c>
      <c r="N65" s="9">
        <v>19812000</v>
      </c>
      <c r="O65" s="1"/>
      <c r="P65" s="23">
        <f t="shared" si="6"/>
        <v>5.3973557233782483E-3</v>
      </c>
      <c r="Q65" s="23">
        <f t="shared" si="4"/>
        <v>4.3597974836860433E-2</v>
      </c>
      <c r="R65" s="23">
        <f t="shared" si="4"/>
        <v>0.14717417207043762</v>
      </c>
      <c r="S65" s="23">
        <f t="shared" si="4"/>
        <v>3.817153668961612E-2</v>
      </c>
      <c r="T65" s="23">
        <f t="shared" si="4"/>
        <v>4.6226512735107875E-2</v>
      </c>
      <c r="U65" s="23">
        <f t="shared" si="4"/>
        <v>0.11676165499520567</v>
      </c>
      <c r="V65" s="23">
        <f t="shared" si="4"/>
        <v>2.4181180079223943E-2</v>
      </c>
      <c r="W65" s="23">
        <f t="shared" si="4"/>
        <v>5.830170619737899E-2</v>
      </c>
      <c r="X65" s="23">
        <f t="shared" si="4"/>
        <v>9.6476664348626409E-2</v>
      </c>
      <c r="Y65" s="23">
        <f t="shared" si="7"/>
        <v>8.8598748942554512E-2</v>
      </c>
      <c r="Z65" s="23">
        <f t="shared" si="7"/>
        <v>0.1656474987832427</v>
      </c>
      <c r="AA65" s="23">
        <f t="shared" si="7"/>
        <v>0.16946499459836745</v>
      </c>
      <c r="AD65" s="1"/>
    </row>
    <row r="66" spans="1:30" x14ac:dyDescent="0.35">
      <c r="A66" s="17">
        <v>34820</v>
      </c>
      <c r="B66" s="9">
        <f t="shared" si="1"/>
        <v>117631600</v>
      </c>
      <c r="C66" s="13">
        <v>636000</v>
      </c>
      <c r="D66" s="4">
        <v>5283000</v>
      </c>
      <c r="E66" s="4">
        <v>17234000</v>
      </c>
      <c r="F66" s="4">
        <v>4487200</v>
      </c>
      <c r="G66" s="4">
        <v>5429800</v>
      </c>
      <c r="H66" s="4">
        <v>13754100</v>
      </c>
      <c r="I66" s="4">
        <v>2831000</v>
      </c>
      <c r="J66" s="4">
        <v>6840000</v>
      </c>
      <c r="K66" s="4">
        <v>11312600</v>
      </c>
      <c r="L66" s="4">
        <v>10683000</v>
      </c>
      <c r="M66" s="4">
        <v>19339900</v>
      </c>
      <c r="N66" s="9">
        <v>19801000</v>
      </c>
      <c r="O66" s="1"/>
      <c r="P66" s="23">
        <f t="shared" si="6"/>
        <v>5.4067104417520459E-3</v>
      </c>
      <c r="Q66" s="23">
        <f t="shared" si="6"/>
        <v>4.491140135813846E-2</v>
      </c>
      <c r="R66" s="23">
        <f t="shared" si="6"/>
        <v>0.1465082511842056</v>
      </c>
      <c r="S66" s="23">
        <f t="shared" si="6"/>
        <v>3.8146212412310976E-2</v>
      </c>
      <c r="T66" s="23">
        <f t="shared" si="6"/>
        <v>4.6159365340605753E-2</v>
      </c>
      <c r="U66" s="23">
        <f t="shared" si="6"/>
        <v>0.11692521397311607</v>
      </c>
      <c r="V66" s="23">
        <f t="shared" si="6"/>
        <v>2.406666235943403E-2</v>
      </c>
      <c r="W66" s="23">
        <f t="shared" si="6"/>
        <v>5.8147640599974834E-2</v>
      </c>
      <c r="X66" s="23">
        <f t="shared" si="6"/>
        <v>9.6169736703402828E-2</v>
      </c>
      <c r="Y66" s="23">
        <f t="shared" si="6"/>
        <v>9.0817433410750173E-2</v>
      </c>
      <c r="Z66" s="23">
        <f t="shared" si="6"/>
        <v>0.16441075357301949</v>
      </c>
      <c r="AA66" s="23">
        <f t="shared" si="6"/>
        <v>0.16833061864328971</v>
      </c>
      <c r="AD66" s="1"/>
    </row>
    <row r="67" spans="1:30" x14ac:dyDescent="0.35">
      <c r="A67" s="17">
        <v>34851</v>
      </c>
      <c r="B67" s="9">
        <f t="shared" ref="B67:B130" si="8">SUM(C67:N67)</f>
        <v>118346700</v>
      </c>
      <c r="C67" s="13">
        <v>647000</v>
      </c>
      <c r="D67" s="4">
        <v>5472000</v>
      </c>
      <c r="E67" s="4">
        <v>17342000</v>
      </c>
      <c r="F67" s="4">
        <v>4507400.0000000009</v>
      </c>
      <c r="G67" s="4">
        <v>5477800</v>
      </c>
      <c r="H67" s="4">
        <v>13870900</v>
      </c>
      <c r="I67" s="4">
        <v>2846000</v>
      </c>
      <c r="J67" s="4">
        <v>6909000</v>
      </c>
      <c r="K67" s="4">
        <v>11368200</v>
      </c>
      <c r="L67" s="4">
        <v>11056000</v>
      </c>
      <c r="M67" s="4">
        <v>19347400</v>
      </c>
      <c r="N67" s="9">
        <v>19503000</v>
      </c>
      <c r="O67" s="1"/>
      <c r="P67" s="23">
        <f t="shared" si="6"/>
        <v>5.4669880951475625E-3</v>
      </c>
      <c r="Q67" s="23">
        <f t="shared" si="6"/>
        <v>4.6237030690336106E-2</v>
      </c>
      <c r="R67" s="23">
        <f t="shared" si="6"/>
        <v>0.14653556034938026</v>
      </c>
      <c r="S67" s="23">
        <f t="shared" si="6"/>
        <v>3.8086402071202667E-2</v>
      </c>
      <c r="T67" s="23">
        <f t="shared" si="6"/>
        <v>4.6286039238947939E-2</v>
      </c>
      <c r="U67" s="23">
        <f t="shared" si="6"/>
        <v>0.11720563395515042</v>
      </c>
      <c r="V67" s="23">
        <f t="shared" si="6"/>
        <v>2.4047987818840745E-2</v>
      </c>
      <c r="W67" s="23">
        <f t="shared" si="6"/>
        <v>5.8379321096405729E-2</v>
      </c>
      <c r="X67" s="23">
        <f t="shared" si="6"/>
        <v>9.6058445229144543E-2</v>
      </c>
      <c r="Y67" s="23">
        <f t="shared" si="6"/>
        <v>9.3420433353866225E-2</v>
      </c>
      <c r="Z67" s="23">
        <f t="shared" si="6"/>
        <v>0.1634806885194095</v>
      </c>
      <c r="AA67" s="23">
        <f t="shared" si="6"/>
        <v>0.16479546958216831</v>
      </c>
      <c r="AD67" s="1"/>
    </row>
    <row r="68" spans="1:30" x14ac:dyDescent="0.35">
      <c r="A68" s="17">
        <v>34881</v>
      </c>
      <c r="B68" s="9">
        <f t="shared" si="8"/>
        <v>117113100</v>
      </c>
      <c r="C68" s="13">
        <v>651000</v>
      </c>
      <c r="D68" s="4">
        <v>5571000</v>
      </c>
      <c r="E68" s="4">
        <v>17177000</v>
      </c>
      <c r="F68" s="4">
        <v>4452300</v>
      </c>
      <c r="G68" s="4">
        <v>5480000</v>
      </c>
      <c r="H68" s="4">
        <v>13874700</v>
      </c>
      <c r="I68" s="4">
        <v>2862000</v>
      </c>
      <c r="J68" s="4">
        <v>6934000</v>
      </c>
      <c r="K68" s="4">
        <v>11359000</v>
      </c>
      <c r="L68" s="4">
        <v>11076000</v>
      </c>
      <c r="M68" s="4">
        <v>19320100</v>
      </c>
      <c r="N68" s="9">
        <v>18356000</v>
      </c>
      <c r="O68" s="1"/>
      <c r="P68" s="23">
        <f t="shared" si="6"/>
        <v>5.5587291259474817E-3</v>
      </c>
      <c r="Q68" s="23">
        <f t="shared" si="6"/>
        <v>4.7569400861218768E-2</v>
      </c>
      <c r="R68" s="23">
        <f t="shared" si="6"/>
        <v>0.14667018463348677</v>
      </c>
      <c r="S68" s="23">
        <f t="shared" si="6"/>
        <v>3.8017096294095193E-2</v>
      </c>
      <c r="T68" s="23">
        <f t="shared" si="6"/>
        <v>4.679237420920461E-2</v>
      </c>
      <c r="U68" s="23">
        <f t="shared" si="6"/>
        <v>0.11847265591979035</v>
      </c>
      <c r="V68" s="23">
        <f t="shared" si="6"/>
        <v>2.4437915143566347E-2</v>
      </c>
      <c r="W68" s="23">
        <f t="shared" si="6"/>
        <v>5.9207723132595758E-2</v>
      </c>
      <c r="X68" s="23">
        <f t="shared" si="6"/>
        <v>9.6991711431086702E-2</v>
      </c>
      <c r="Y68" s="23">
        <f t="shared" si="6"/>
        <v>9.4575243930866831E-2</v>
      </c>
      <c r="Z68" s="23">
        <f t="shared" si="6"/>
        <v>0.16496958922614122</v>
      </c>
      <c r="AA68" s="23">
        <f t="shared" si="6"/>
        <v>0.15673737609199995</v>
      </c>
      <c r="AD68" s="1"/>
    </row>
    <row r="69" spans="1:30" x14ac:dyDescent="0.35">
      <c r="A69" s="17">
        <v>34912</v>
      </c>
      <c r="B69" s="9">
        <f t="shared" si="8"/>
        <v>117376900</v>
      </c>
      <c r="C69" s="13">
        <v>652000</v>
      </c>
      <c r="D69" s="4">
        <v>5615000</v>
      </c>
      <c r="E69" s="4">
        <v>17335000</v>
      </c>
      <c r="F69" s="4">
        <v>4474500</v>
      </c>
      <c r="G69" s="4">
        <v>5473300</v>
      </c>
      <c r="H69" s="4">
        <v>13904800</v>
      </c>
      <c r="I69" s="4">
        <v>2864000</v>
      </c>
      <c r="J69" s="4">
        <v>6937000</v>
      </c>
      <c r="K69" s="4">
        <v>11373000</v>
      </c>
      <c r="L69" s="4">
        <v>11106000</v>
      </c>
      <c r="M69" s="4">
        <v>19415300</v>
      </c>
      <c r="N69" s="9">
        <v>18227000</v>
      </c>
      <c r="O69" s="1"/>
      <c r="P69" s="23">
        <f t="shared" si="6"/>
        <v>5.5547556631671139E-3</v>
      </c>
      <c r="Q69" s="23">
        <f t="shared" si="6"/>
        <v>4.7837351301661571E-2</v>
      </c>
      <c r="R69" s="23">
        <f t="shared" si="6"/>
        <v>0.1476866402162606</v>
      </c>
      <c r="S69" s="23">
        <f t="shared" si="6"/>
        <v>3.8120788673069401E-2</v>
      </c>
      <c r="T69" s="23">
        <f t="shared" si="6"/>
        <v>4.6630129096951786E-2</v>
      </c>
      <c r="U69" s="23">
        <f t="shared" si="6"/>
        <v>0.11846283212454921</v>
      </c>
      <c r="V69" s="23">
        <f t="shared" si="6"/>
        <v>2.4400031011212599E-2</v>
      </c>
      <c r="W69" s="23">
        <f t="shared" si="6"/>
        <v>5.9100214778205935E-2</v>
      </c>
      <c r="X69" s="23">
        <f t="shared" si="6"/>
        <v>9.6893000241103658E-2</v>
      </c>
      <c r="Y69" s="23">
        <f t="shared" si="6"/>
        <v>9.4618276679653321E-2</v>
      </c>
      <c r="Z69" s="23">
        <f t="shared" si="6"/>
        <v>0.16540988899860193</v>
      </c>
      <c r="AA69" s="23">
        <f t="shared" si="6"/>
        <v>0.15528609121556286</v>
      </c>
      <c r="AD69" s="1"/>
    </row>
    <row r="70" spans="1:30" x14ac:dyDescent="0.35">
      <c r="A70" s="17">
        <v>34943</v>
      </c>
      <c r="B70" s="9">
        <f t="shared" si="8"/>
        <v>118291700</v>
      </c>
      <c r="C70" s="13">
        <v>648000</v>
      </c>
      <c r="D70" s="4">
        <v>5589000</v>
      </c>
      <c r="E70" s="4">
        <v>17341000</v>
      </c>
      <c r="F70" s="4">
        <v>4534300</v>
      </c>
      <c r="G70" s="4">
        <v>5462200</v>
      </c>
      <c r="H70" s="4">
        <v>13890600</v>
      </c>
      <c r="I70" s="4">
        <v>2857000</v>
      </c>
      <c r="J70" s="4">
        <v>6885000</v>
      </c>
      <c r="K70" s="4">
        <v>11411200</v>
      </c>
      <c r="L70" s="4">
        <v>10835000</v>
      </c>
      <c r="M70" s="4">
        <v>19624400</v>
      </c>
      <c r="N70" s="9">
        <v>19214000</v>
      </c>
      <c r="O70" s="1"/>
      <c r="P70" s="23">
        <f t="shared" si="6"/>
        <v>5.4779836624209476E-3</v>
      </c>
      <c r="Q70" s="23">
        <f t="shared" si="6"/>
        <v>4.7247609088380674E-2</v>
      </c>
      <c r="R70" s="23">
        <f t="shared" si="6"/>
        <v>0.14659523871920008</v>
      </c>
      <c r="S70" s="23">
        <f t="shared" si="6"/>
        <v>3.8331514383511268E-2</v>
      </c>
      <c r="T70" s="23">
        <f t="shared" si="6"/>
        <v>4.6175682655672373E-2</v>
      </c>
      <c r="U70" s="23">
        <f t="shared" si="6"/>
        <v>0.11742666645250681</v>
      </c>
      <c r="V70" s="23">
        <f t="shared" si="6"/>
        <v>2.4152159449902233E-2</v>
      </c>
      <c r="W70" s="23">
        <f t="shared" si="6"/>
        <v>5.8203576413222567E-2</v>
      </c>
      <c r="X70" s="23">
        <f t="shared" si="6"/>
        <v>9.6466616000953576E-2</v>
      </c>
      <c r="Y70" s="23">
        <f t="shared" si="6"/>
        <v>9.1595606454214454E-2</v>
      </c>
      <c r="Z70" s="23">
        <f t="shared" si="6"/>
        <v>0.1658983681864408</v>
      </c>
      <c r="AA70" s="23">
        <f t="shared" si="6"/>
        <v>0.16242897853357421</v>
      </c>
      <c r="AD70" s="1"/>
    </row>
    <row r="71" spans="1:30" x14ac:dyDescent="0.35">
      <c r="A71" s="17">
        <v>34973</v>
      </c>
      <c r="B71" s="9">
        <f t="shared" si="8"/>
        <v>118892600</v>
      </c>
      <c r="C71" s="13">
        <v>647000</v>
      </c>
      <c r="D71" s="4">
        <v>5584000</v>
      </c>
      <c r="E71" s="4">
        <v>17290000</v>
      </c>
      <c r="F71" s="4">
        <v>4582300</v>
      </c>
      <c r="G71" s="4">
        <v>5469000</v>
      </c>
      <c r="H71" s="4">
        <v>14002500</v>
      </c>
      <c r="I71" s="4">
        <v>2865000</v>
      </c>
      <c r="J71" s="4">
        <v>6870000</v>
      </c>
      <c r="K71" s="4">
        <v>11445600</v>
      </c>
      <c r="L71" s="4">
        <v>10503000</v>
      </c>
      <c r="M71" s="4">
        <v>19886200</v>
      </c>
      <c r="N71" s="9">
        <v>19748000</v>
      </c>
      <c r="O71" s="1"/>
      <c r="P71" s="23">
        <f t="shared" si="6"/>
        <v>5.4418862065427117E-3</v>
      </c>
      <c r="Q71" s="23">
        <f t="shared" si="6"/>
        <v>4.696675823390186E-2</v>
      </c>
      <c r="R71" s="23">
        <f t="shared" si="6"/>
        <v>0.14542536709601775</v>
      </c>
      <c r="S71" s="23">
        <f t="shared" si="6"/>
        <v>3.8541507209027305E-2</v>
      </c>
      <c r="T71" s="23">
        <f t="shared" si="6"/>
        <v>4.5999498707236616E-2</v>
      </c>
      <c r="U71" s="23">
        <f t="shared" si="6"/>
        <v>0.1177743610620005</v>
      </c>
      <c r="V71" s="23">
        <f t="shared" si="6"/>
        <v>2.4097378642573213E-2</v>
      </c>
      <c r="W71" s="23">
        <f t="shared" si="6"/>
        <v>5.7783243027741002E-2</v>
      </c>
      <c r="X71" s="23">
        <f t="shared" si="6"/>
        <v>9.6268396855649557E-2</v>
      </c>
      <c r="Y71" s="23">
        <f t="shared" si="6"/>
        <v>8.8340233117956884E-2</v>
      </c>
      <c r="Z71" s="23">
        <f t="shared" si="6"/>
        <v>0.16726188173191603</v>
      </c>
      <c r="AA71" s="23">
        <f t="shared" si="6"/>
        <v>0.16609948810943659</v>
      </c>
      <c r="AD71" s="1"/>
    </row>
    <row r="72" spans="1:30" x14ac:dyDescent="0.35">
      <c r="A72" s="17">
        <v>35004</v>
      </c>
      <c r="B72" s="9">
        <f t="shared" si="8"/>
        <v>119131000</v>
      </c>
      <c r="C72" s="13">
        <v>640000</v>
      </c>
      <c r="D72" s="4">
        <v>5468000</v>
      </c>
      <c r="E72" s="4">
        <v>17248000</v>
      </c>
      <c r="F72" s="4">
        <v>4609600</v>
      </c>
      <c r="G72" s="4">
        <v>5469300</v>
      </c>
      <c r="H72" s="4">
        <v>14343600</v>
      </c>
      <c r="I72" s="4">
        <v>2884000</v>
      </c>
      <c r="J72" s="4">
        <v>6883000</v>
      </c>
      <c r="K72" s="4">
        <v>11493200</v>
      </c>
      <c r="L72" s="4">
        <v>10322000</v>
      </c>
      <c r="M72" s="4">
        <v>19905300</v>
      </c>
      <c r="N72" s="9">
        <v>19865000</v>
      </c>
      <c r="O72" s="1"/>
      <c r="P72" s="23">
        <f t="shared" si="6"/>
        <v>5.3722372850055818E-3</v>
      </c>
      <c r="Q72" s="23">
        <f t="shared" si="6"/>
        <v>4.5899052303766445E-2</v>
      </c>
      <c r="R72" s="23">
        <f t="shared" si="6"/>
        <v>0.14478179483090045</v>
      </c>
      <c r="S72" s="23">
        <f t="shared" si="6"/>
        <v>3.8693539045252703E-2</v>
      </c>
      <c r="T72" s="23">
        <f t="shared" si="6"/>
        <v>4.5909964660751611E-2</v>
      </c>
      <c r="U72" s="23">
        <f t="shared" si="6"/>
        <v>0.12040191050188448</v>
      </c>
      <c r="V72" s="23">
        <f t="shared" si="6"/>
        <v>2.4208644265556405E-2</v>
      </c>
      <c r="W72" s="23">
        <f t="shared" si="6"/>
        <v>5.7776733176083471E-2</v>
      </c>
      <c r="X72" s="23">
        <f t="shared" si="6"/>
        <v>9.6475308693790868E-2</v>
      </c>
      <c r="Y72" s="23">
        <f t="shared" si="6"/>
        <v>8.6644114462230651E-2</v>
      </c>
      <c r="Z72" s="23">
        <f t="shared" si="6"/>
        <v>0.16708749192065878</v>
      </c>
      <c r="AA72" s="23">
        <f t="shared" si="6"/>
        <v>0.16674920885411856</v>
      </c>
      <c r="AD72" s="1"/>
    </row>
    <row r="73" spans="1:30" x14ac:dyDescent="0.35">
      <c r="A73" s="17">
        <v>35034</v>
      </c>
      <c r="B73" s="9">
        <f t="shared" si="8"/>
        <v>119129900</v>
      </c>
      <c r="C73" s="13">
        <v>635000</v>
      </c>
      <c r="D73" s="4">
        <v>5249000</v>
      </c>
      <c r="E73" s="4">
        <v>17251000</v>
      </c>
      <c r="F73" s="4">
        <v>4628500</v>
      </c>
      <c r="G73" s="4">
        <v>5468800</v>
      </c>
      <c r="H73" s="4">
        <v>14584900</v>
      </c>
      <c r="I73" s="4">
        <v>2890000</v>
      </c>
      <c r="J73" s="4">
        <v>6901000</v>
      </c>
      <c r="K73" s="4">
        <v>11526300</v>
      </c>
      <c r="L73" s="4">
        <v>10333000</v>
      </c>
      <c r="M73" s="4">
        <v>19848400</v>
      </c>
      <c r="N73" s="9">
        <v>19814000</v>
      </c>
      <c r="O73" s="1"/>
      <c r="P73" s="23">
        <f t="shared" si="6"/>
        <v>5.3303158988633418E-3</v>
      </c>
      <c r="Q73" s="23">
        <f t="shared" si="6"/>
        <v>4.4061146697848316E-2</v>
      </c>
      <c r="R73" s="23">
        <f t="shared" si="6"/>
        <v>0.14480831428549842</v>
      </c>
      <c r="S73" s="23">
        <f t="shared" si="6"/>
        <v>3.8852546673840908E-2</v>
      </c>
      <c r="T73" s="23">
        <f t="shared" si="6"/>
        <v>4.5906191476698964E-2</v>
      </c>
      <c r="U73" s="23">
        <f t="shared" si="6"/>
        <v>0.12242854228871174</v>
      </c>
      <c r="V73" s="23">
        <f t="shared" si="6"/>
        <v>2.4259232988527651E-2</v>
      </c>
      <c r="W73" s="23">
        <f t="shared" si="6"/>
        <v>5.7928362233158927E-2</v>
      </c>
      <c r="X73" s="23">
        <f t="shared" si="6"/>
        <v>9.6754047472548871E-2</v>
      </c>
      <c r="Y73" s="23">
        <f t="shared" si="6"/>
        <v>8.6737250681818756E-2</v>
      </c>
      <c r="Z73" s="23">
        <f t="shared" si="6"/>
        <v>0.16661140486141598</v>
      </c>
      <c r="AA73" s="23">
        <f t="shared" si="6"/>
        <v>0.16632264444106812</v>
      </c>
      <c r="AD73" s="1"/>
    </row>
    <row r="74" spans="1:30" x14ac:dyDescent="0.35">
      <c r="A74" s="17">
        <v>35065</v>
      </c>
      <c r="B74" s="9">
        <f t="shared" si="8"/>
        <v>116430900</v>
      </c>
      <c r="C74" s="13">
        <v>620000</v>
      </c>
      <c r="D74" s="4">
        <v>4907000</v>
      </c>
      <c r="E74" s="4">
        <v>17083000</v>
      </c>
      <c r="F74" s="4">
        <v>4501500</v>
      </c>
      <c r="G74" s="4">
        <v>5426000</v>
      </c>
      <c r="H74" s="4">
        <v>13924200</v>
      </c>
      <c r="I74" s="4">
        <v>2875000</v>
      </c>
      <c r="J74" s="4">
        <v>6869000</v>
      </c>
      <c r="K74" s="4">
        <v>11471200</v>
      </c>
      <c r="L74" s="4">
        <v>9994000</v>
      </c>
      <c r="M74" s="4">
        <v>19383000</v>
      </c>
      <c r="N74" s="9">
        <v>19377000</v>
      </c>
      <c r="O74" s="1"/>
      <c r="P74" s="23">
        <f t="shared" si="6"/>
        <v>5.3250468732956632E-3</v>
      </c>
      <c r="Q74" s="23">
        <f t="shared" si="6"/>
        <v>4.214516936655132E-2</v>
      </c>
      <c r="R74" s="23">
        <f t="shared" si="6"/>
        <v>0.14672221892985454</v>
      </c>
      <c r="S74" s="23">
        <f t="shared" si="6"/>
        <v>3.8662416935710368E-2</v>
      </c>
      <c r="T74" s="23">
        <f t="shared" si="6"/>
        <v>4.6602748926616561E-2</v>
      </c>
      <c r="U74" s="23">
        <f t="shared" si="6"/>
        <v>0.11959196398894108</v>
      </c>
      <c r="V74" s="23">
        <f t="shared" si="6"/>
        <v>2.4692757678588761E-2</v>
      </c>
      <c r="W74" s="23">
        <f t="shared" si="6"/>
        <v>5.8996366084948237E-2</v>
      </c>
      <c r="X74" s="23">
        <f t="shared" si="6"/>
        <v>9.852367369830517E-2</v>
      </c>
      <c r="Y74" s="23">
        <f t="shared" si="6"/>
        <v>8.5836320083414283E-2</v>
      </c>
      <c r="Z74" s="23">
        <f t="shared" si="6"/>
        <v>0.16647642507272553</v>
      </c>
      <c r="AA74" s="23">
        <f t="shared" si="6"/>
        <v>0.16642489236104849</v>
      </c>
      <c r="AD74" s="1"/>
    </row>
    <row r="75" spans="1:30" x14ac:dyDescent="0.35">
      <c r="A75" s="17">
        <v>35096</v>
      </c>
      <c r="B75" s="9">
        <f t="shared" si="8"/>
        <v>117369400</v>
      </c>
      <c r="C75" s="13">
        <v>621000</v>
      </c>
      <c r="D75" s="4">
        <v>4943000</v>
      </c>
      <c r="E75" s="4">
        <v>17130000</v>
      </c>
      <c r="F75" s="4">
        <v>4499700</v>
      </c>
      <c r="G75" s="4">
        <v>5430600</v>
      </c>
      <c r="H75" s="4">
        <v>13727300</v>
      </c>
      <c r="I75" s="4">
        <v>2884000</v>
      </c>
      <c r="J75" s="4">
        <v>6886000</v>
      </c>
      <c r="K75" s="4">
        <v>11532900</v>
      </c>
      <c r="L75" s="4">
        <v>10139000</v>
      </c>
      <c r="M75" s="4">
        <v>19790900</v>
      </c>
      <c r="N75" s="9">
        <v>19785000</v>
      </c>
      <c r="O75" s="1"/>
      <c r="P75" s="23">
        <f t="shared" si="6"/>
        <v>5.2909872590300366E-3</v>
      </c>
      <c r="Q75" s="23">
        <f t="shared" si="6"/>
        <v>4.2114895364549876E-2</v>
      </c>
      <c r="R75" s="23">
        <f t="shared" si="6"/>
        <v>0.1459494553094759</v>
      </c>
      <c r="S75" s="23">
        <f t="shared" si="6"/>
        <v>3.8337931351783344E-2</v>
      </c>
      <c r="T75" s="23">
        <f t="shared" si="6"/>
        <v>4.6269300175343829E-2</v>
      </c>
      <c r="U75" s="23">
        <f t="shared" si="6"/>
        <v>0.11695808277114819</v>
      </c>
      <c r="V75" s="23">
        <f t="shared" si="6"/>
        <v>2.4571992359166871E-2</v>
      </c>
      <c r="W75" s="23">
        <f t="shared" si="6"/>
        <v>5.8669465806249328E-2</v>
      </c>
      <c r="X75" s="23">
        <f t="shared" si="6"/>
        <v>9.826155710091386E-2</v>
      </c>
      <c r="Y75" s="23">
        <f t="shared" si="6"/>
        <v>8.6385378130926796E-2</v>
      </c>
      <c r="Z75" s="23">
        <f t="shared" si="6"/>
        <v>0.16862061150521346</v>
      </c>
      <c r="AA75" s="23">
        <f t="shared" si="6"/>
        <v>0.16857034286619851</v>
      </c>
      <c r="AD75" s="1"/>
    </row>
    <row r="76" spans="1:30" x14ac:dyDescent="0.35">
      <c r="A76" s="17">
        <v>35125</v>
      </c>
      <c r="B76" s="9">
        <f t="shared" si="8"/>
        <v>118174800</v>
      </c>
      <c r="C76" s="13">
        <v>622000</v>
      </c>
      <c r="D76" s="4">
        <v>5066000</v>
      </c>
      <c r="E76" s="4">
        <v>17113000</v>
      </c>
      <c r="F76" s="4">
        <v>4516700</v>
      </c>
      <c r="G76" s="4">
        <v>5451900</v>
      </c>
      <c r="H76" s="4">
        <v>13744600</v>
      </c>
      <c r="I76" s="4">
        <v>2898000</v>
      </c>
      <c r="J76" s="4">
        <v>6914000</v>
      </c>
      <c r="K76" s="4">
        <v>11588300</v>
      </c>
      <c r="L76" s="4">
        <v>10381000</v>
      </c>
      <c r="M76" s="4">
        <v>19961300</v>
      </c>
      <c r="N76" s="9">
        <v>19918000</v>
      </c>
      <c r="O76" s="1"/>
      <c r="P76" s="23">
        <f t="shared" si="6"/>
        <v>5.263389487437254E-3</v>
      </c>
      <c r="Q76" s="23">
        <f t="shared" si="6"/>
        <v>4.2868699587390882E-2</v>
      </c>
      <c r="R76" s="23">
        <f t="shared" si="6"/>
        <v>0.14481090723233719</v>
      </c>
      <c r="S76" s="23">
        <f t="shared" si="6"/>
        <v>3.8220500478951522E-2</v>
      </c>
      <c r="T76" s="23">
        <f t="shared" si="6"/>
        <v>4.6134201200255895E-2</v>
      </c>
      <c r="U76" s="23">
        <f t="shared" si="6"/>
        <v>0.11630736840680077</v>
      </c>
      <c r="V76" s="23">
        <f t="shared" si="6"/>
        <v>2.4522994750149778E-2</v>
      </c>
      <c r="W76" s="23">
        <f t="shared" si="6"/>
        <v>5.8506551312124074E-2</v>
      </c>
      <c r="X76" s="23">
        <f t="shared" si="6"/>
        <v>9.8060669448985741E-2</v>
      </c>
      <c r="Y76" s="23">
        <f t="shared" si="6"/>
        <v>8.7844447377951981E-2</v>
      </c>
      <c r="Z76" s="23">
        <f t="shared" si="6"/>
        <v>0.16891333854595059</v>
      </c>
      <c r="AA76" s="23">
        <f t="shared" si="6"/>
        <v>0.16854693217166436</v>
      </c>
      <c r="AD76" s="1"/>
    </row>
    <row r="77" spans="1:30" x14ac:dyDescent="0.35">
      <c r="A77" s="17">
        <v>35156</v>
      </c>
      <c r="B77" s="9">
        <f t="shared" si="8"/>
        <v>119013000</v>
      </c>
      <c r="C77" s="13">
        <v>625000</v>
      </c>
      <c r="D77" s="4">
        <v>5322000</v>
      </c>
      <c r="E77" s="4">
        <v>17137000</v>
      </c>
      <c r="F77" s="4">
        <v>4537300</v>
      </c>
      <c r="G77" s="4">
        <v>5473900</v>
      </c>
      <c r="H77" s="4">
        <v>13808200</v>
      </c>
      <c r="I77" s="4">
        <v>2904000</v>
      </c>
      <c r="J77" s="4">
        <v>6937000</v>
      </c>
      <c r="K77" s="4">
        <v>11612500</v>
      </c>
      <c r="L77" s="4">
        <v>10638000</v>
      </c>
      <c r="M77" s="4">
        <v>20125100</v>
      </c>
      <c r="N77" s="9">
        <v>19893000</v>
      </c>
      <c r="O77" s="1"/>
      <c r="P77" s="23">
        <f t="shared" si="6"/>
        <v>5.2515271440935025E-3</v>
      </c>
      <c r="Q77" s="23">
        <f t="shared" si="6"/>
        <v>4.4717803937384989E-2</v>
      </c>
      <c r="R77" s="23">
        <f t="shared" si="6"/>
        <v>0.14399267306932856</v>
      </c>
      <c r="S77" s="23">
        <f t="shared" si="6"/>
        <v>3.8124406577432719E-2</v>
      </c>
      <c r="T77" s="23">
        <f t="shared" si="6"/>
        <v>4.5994135094485473E-2</v>
      </c>
      <c r="U77" s="23">
        <f t="shared" si="6"/>
        <v>0.11602261937771503</v>
      </c>
      <c r="V77" s="23">
        <f t="shared" si="6"/>
        <v>2.4400695722316051E-2</v>
      </c>
      <c r="W77" s="23">
        <f t="shared" si="6"/>
        <v>5.8287750077722598E-2</v>
      </c>
      <c r="X77" s="23">
        <f t="shared" si="6"/>
        <v>9.7573374337257268E-2</v>
      </c>
      <c r="Y77" s="23">
        <f t="shared" si="6"/>
        <v>8.9385193214186684E-2</v>
      </c>
      <c r="Z77" s="23">
        <f t="shared" si="6"/>
        <v>0.16910001428415383</v>
      </c>
      <c r="AA77" s="23">
        <f t="shared" si="6"/>
        <v>0.16714980716392328</v>
      </c>
      <c r="AD77" s="1"/>
    </row>
    <row r="78" spans="1:30" x14ac:dyDescent="0.35">
      <c r="A78" s="17">
        <v>35186</v>
      </c>
      <c r="B78" s="9">
        <f t="shared" si="8"/>
        <v>120140100</v>
      </c>
      <c r="C78" s="13">
        <v>633000</v>
      </c>
      <c r="D78" s="4">
        <v>5561000</v>
      </c>
      <c r="E78" s="4">
        <v>17210000</v>
      </c>
      <c r="F78" s="4">
        <v>4577300</v>
      </c>
      <c r="G78" s="4">
        <v>5509800</v>
      </c>
      <c r="H78" s="4">
        <v>13990100</v>
      </c>
      <c r="I78" s="4">
        <v>2917000</v>
      </c>
      <c r="J78" s="4">
        <v>6989000</v>
      </c>
      <c r="K78" s="4">
        <v>11664200</v>
      </c>
      <c r="L78" s="4">
        <v>10999000</v>
      </c>
      <c r="M78" s="4">
        <v>20145700</v>
      </c>
      <c r="N78" s="9">
        <v>19944000</v>
      </c>
      <c r="O78" s="1"/>
      <c r="P78" s="23">
        <f t="shared" si="6"/>
        <v>5.2688486192370406E-3</v>
      </c>
      <c r="Q78" s="23">
        <f t="shared" si="6"/>
        <v>4.6287625863471064E-2</v>
      </c>
      <c r="R78" s="23">
        <f t="shared" si="6"/>
        <v>0.14324942296535462</v>
      </c>
      <c r="S78" s="23">
        <f t="shared" si="6"/>
        <v>3.8099685284097483E-2</v>
      </c>
      <c r="T78" s="23">
        <f t="shared" si="6"/>
        <v>4.5861456749245258E-2</v>
      </c>
      <c r="U78" s="23">
        <f t="shared" si="6"/>
        <v>0.11644821337754838</v>
      </c>
      <c r="V78" s="23">
        <f t="shared" si="6"/>
        <v>2.4279986449153947E-2</v>
      </c>
      <c r="W78" s="23">
        <f t="shared" si="6"/>
        <v>5.8173748814925243E-2</v>
      </c>
      <c r="X78" s="23">
        <f t="shared" si="6"/>
        <v>9.7088316057669335E-2</v>
      </c>
      <c r="Y78" s="23">
        <f t="shared" si="6"/>
        <v>9.155144701893872E-2</v>
      </c>
      <c r="Z78" s="23">
        <f t="shared" si="6"/>
        <v>0.16768506102458713</v>
      </c>
      <c r="AA78" s="23">
        <f t="shared" si="6"/>
        <v>0.16600618777577178</v>
      </c>
      <c r="AD78" s="1"/>
    </row>
    <row r="79" spans="1:30" x14ac:dyDescent="0.35">
      <c r="A79" s="17">
        <v>35217</v>
      </c>
      <c r="B79" s="9">
        <f t="shared" si="8"/>
        <v>120803800</v>
      </c>
      <c r="C79" s="13">
        <v>645000</v>
      </c>
      <c r="D79" s="4">
        <v>5753000</v>
      </c>
      <c r="E79" s="4">
        <v>17323000</v>
      </c>
      <c r="F79" s="4">
        <v>4604099.9999999991</v>
      </c>
      <c r="G79" s="4">
        <v>5548200</v>
      </c>
      <c r="H79" s="4">
        <v>14103900</v>
      </c>
      <c r="I79" s="4">
        <v>2943000</v>
      </c>
      <c r="J79" s="4">
        <v>7073000</v>
      </c>
      <c r="K79" s="4">
        <v>11700200</v>
      </c>
      <c r="L79" s="4">
        <v>11344000</v>
      </c>
      <c r="M79" s="4">
        <v>20176400</v>
      </c>
      <c r="N79" s="9">
        <v>19590000</v>
      </c>
      <c r="O79" s="1"/>
      <c r="P79" s="23">
        <f t="shared" si="6"/>
        <v>5.339236017410048E-3</v>
      </c>
      <c r="Q79" s="23">
        <f t="shared" si="6"/>
        <v>4.7622674121178307E-2</v>
      </c>
      <c r="R79" s="23">
        <f t="shared" si="6"/>
        <v>0.14339780702262678</v>
      </c>
      <c r="S79" s="23">
        <f t="shared" si="6"/>
        <v>3.8112211701949762E-2</v>
      </c>
      <c r="T79" s="23">
        <f t="shared" si="6"/>
        <v>4.5927363212084391E-2</v>
      </c>
      <c r="U79" s="23">
        <f t="shared" si="6"/>
        <v>0.11675046645883656</v>
      </c>
      <c r="V79" s="23">
        <f t="shared" si="6"/>
        <v>2.4361816432926779E-2</v>
      </c>
      <c r="W79" s="23">
        <f t="shared" si="6"/>
        <v>5.8549482714947712E-2</v>
      </c>
      <c r="X79" s="23">
        <f t="shared" si="6"/>
        <v>9.6852913567288451E-2</v>
      </c>
      <c r="Y79" s="23">
        <f t="shared" si="6"/>
        <v>9.3904330824030366E-2</v>
      </c>
      <c r="Z79" s="23">
        <f t="shared" si="6"/>
        <v>0.16701792493282497</v>
      </c>
      <c r="AA79" s="23">
        <f t="shared" si="6"/>
        <v>0.16216377299389589</v>
      </c>
      <c r="AD79" s="1"/>
    </row>
    <row r="80" spans="1:30" x14ac:dyDescent="0.35">
      <c r="A80" s="17">
        <v>35247</v>
      </c>
      <c r="B80" s="9">
        <f t="shared" si="8"/>
        <v>119766700</v>
      </c>
      <c r="C80" s="13">
        <v>650000</v>
      </c>
      <c r="D80" s="4">
        <v>5872000</v>
      </c>
      <c r="E80" s="4">
        <v>17181000</v>
      </c>
      <c r="F80" s="4">
        <v>4570100</v>
      </c>
      <c r="G80" s="4">
        <v>5554300</v>
      </c>
      <c r="H80" s="4">
        <v>14132500</v>
      </c>
      <c r="I80" s="4">
        <v>2961000</v>
      </c>
      <c r="J80" s="4">
        <v>7114000</v>
      </c>
      <c r="K80" s="4">
        <v>11712500</v>
      </c>
      <c r="L80" s="4">
        <v>11363000</v>
      </c>
      <c r="M80" s="4">
        <v>20198300</v>
      </c>
      <c r="N80" s="9">
        <v>18458000</v>
      </c>
      <c r="O80" s="1"/>
      <c r="P80" s="23">
        <f t="shared" si="6"/>
        <v>5.4272180831566701E-3</v>
      </c>
      <c r="Q80" s="23">
        <f t="shared" si="6"/>
        <v>4.902865320660918E-2</v>
      </c>
      <c r="R80" s="23">
        <f t="shared" si="6"/>
        <v>0.14345389828725347</v>
      </c>
      <c r="S80" s="23">
        <f t="shared" si="6"/>
        <v>3.8158352864360458E-2</v>
      </c>
      <c r="T80" s="23">
        <f t="shared" si="6"/>
        <v>4.6375995998887837E-2</v>
      </c>
      <c r="U80" s="23">
        <f t="shared" si="6"/>
        <v>0.11800024547724869</v>
      </c>
      <c r="V80" s="23">
        <f t="shared" si="6"/>
        <v>2.4723065760349078E-2</v>
      </c>
      <c r="W80" s="23">
        <f t="shared" si="6"/>
        <v>5.9398814528579313E-2</v>
      </c>
      <c r="X80" s="23">
        <f t="shared" si="6"/>
        <v>9.7794295075342305E-2</v>
      </c>
      <c r="Y80" s="23">
        <f t="shared" si="6"/>
        <v>9.4876121659860382E-2</v>
      </c>
      <c r="Z80" s="23">
        <f t="shared" si="6"/>
        <v>0.16864704462926675</v>
      </c>
      <c r="AA80" s="23">
        <f t="shared" si="6"/>
        <v>0.15411629442908589</v>
      </c>
      <c r="AD80" s="1"/>
    </row>
    <row r="81" spans="1:30" x14ac:dyDescent="0.35">
      <c r="A81" s="17">
        <v>35278</v>
      </c>
      <c r="B81" s="9">
        <f t="shared" si="8"/>
        <v>120059400</v>
      </c>
      <c r="C81" s="13">
        <v>653000</v>
      </c>
      <c r="D81" s="4">
        <v>5913000</v>
      </c>
      <c r="E81" s="4">
        <v>17362000</v>
      </c>
      <c r="F81" s="4">
        <v>4567500</v>
      </c>
      <c r="G81" s="4">
        <v>5559700</v>
      </c>
      <c r="H81" s="4">
        <v>14163800</v>
      </c>
      <c r="I81" s="4">
        <v>2974000</v>
      </c>
      <c r="J81" s="4">
        <v>7123000</v>
      </c>
      <c r="K81" s="4">
        <v>11709500</v>
      </c>
      <c r="L81" s="4">
        <v>11395000</v>
      </c>
      <c r="M81" s="4">
        <v>20274900</v>
      </c>
      <c r="N81" s="9">
        <v>18364000</v>
      </c>
      <c r="O81" s="1"/>
      <c r="P81" s="23">
        <f t="shared" si="6"/>
        <v>5.4389743743513625E-3</v>
      </c>
      <c r="Q81" s="23">
        <f t="shared" si="6"/>
        <v>4.9250620942633397E-2</v>
      </c>
      <c r="R81" s="23">
        <f t="shared" si="6"/>
        <v>0.14461175051682751</v>
      </c>
      <c r="S81" s="23">
        <f t="shared" si="6"/>
        <v>3.8043668384149847E-2</v>
      </c>
      <c r="T81" s="23">
        <f t="shared" si="6"/>
        <v>4.6307910917429203E-2</v>
      </c>
      <c r="U81" s="23">
        <f t="shared" si="6"/>
        <v>0.11797326989806713</v>
      </c>
      <c r="V81" s="23">
        <f t="shared" si="6"/>
        <v>2.4771071652865163E-2</v>
      </c>
      <c r="W81" s="23">
        <f t="shared" si="6"/>
        <v>5.9328965495413104E-2</v>
      </c>
      <c r="X81" s="23">
        <f t="shared" si="6"/>
        <v>9.7530888876672717E-2</v>
      </c>
      <c r="Y81" s="23">
        <f t="shared" si="6"/>
        <v>9.4911352213987416E-2</v>
      </c>
      <c r="Z81" s="23">
        <f t="shared" si="6"/>
        <v>0.16887390741582917</v>
      </c>
      <c r="AA81" s="23">
        <f t="shared" si="6"/>
        <v>0.15295761931177401</v>
      </c>
      <c r="AD81" s="1"/>
    </row>
    <row r="82" spans="1:30" x14ac:dyDescent="0.35">
      <c r="A82" s="17">
        <v>35309</v>
      </c>
      <c r="B82" s="9">
        <f t="shared" si="8"/>
        <v>120804000</v>
      </c>
      <c r="C82" s="13">
        <v>646000</v>
      </c>
      <c r="D82" s="4">
        <v>5872000</v>
      </c>
      <c r="E82" s="4">
        <v>17348000</v>
      </c>
      <c r="F82" s="4">
        <v>4613800</v>
      </c>
      <c r="G82" s="4">
        <v>5557000</v>
      </c>
      <c r="H82" s="4">
        <v>14150100</v>
      </c>
      <c r="I82" s="4">
        <v>2962000</v>
      </c>
      <c r="J82" s="4">
        <v>7069000</v>
      </c>
      <c r="K82" s="4">
        <v>11730900</v>
      </c>
      <c r="L82" s="4">
        <v>11055000</v>
      </c>
      <c r="M82" s="4">
        <v>20455200</v>
      </c>
      <c r="N82" s="9">
        <v>19345000</v>
      </c>
      <c r="O82" s="1"/>
      <c r="P82" s="23">
        <f t="shared" si="6"/>
        <v>5.3475050495016725E-3</v>
      </c>
      <c r="Q82" s="23">
        <f t="shared" si="6"/>
        <v>4.8607661997947089E-2</v>
      </c>
      <c r="R82" s="23">
        <f t="shared" si="6"/>
        <v>0.14360451640674149</v>
      </c>
      <c r="S82" s="23">
        <f t="shared" si="6"/>
        <v>3.8192443958809309E-2</v>
      </c>
      <c r="T82" s="23">
        <f t="shared" si="6"/>
        <v>4.6000132445945502E-2</v>
      </c>
      <c r="U82" s="23">
        <f t="shared" si="6"/>
        <v>0.11713271083738949</v>
      </c>
      <c r="V82" s="23">
        <f t="shared" si="6"/>
        <v>2.4519055660408597E-2</v>
      </c>
      <c r="W82" s="23">
        <f t="shared" si="6"/>
        <v>5.8516274295553131E-2</v>
      </c>
      <c r="X82" s="23">
        <f t="shared" si="6"/>
        <v>9.7106883878017289E-2</v>
      </c>
      <c r="Y82" s="23">
        <f t="shared" si="6"/>
        <v>9.1511870467865297E-2</v>
      </c>
      <c r="Z82" s="23">
        <f t="shared" si="6"/>
        <v>0.16932551902254891</v>
      </c>
      <c r="AA82" s="23">
        <f t="shared" si="6"/>
        <v>0.16013542597927222</v>
      </c>
      <c r="AD82" s="1"/>
    </row>
    <row r="83" spans="1:30" x14ac:dyDescent="0.35">
      <c r="A83" s="17">
        <v>35339</v>
      </c>
      <c r="B83" s="9">
        <f t="shared" si="8"/>
        <v>121524500</v>
      </c>
      <c r="C83" s="13">
        <v>645000</v>
      </c>
      <c r="D83" s="4">
        <v>5867000</v>
      </c>
      <c r="E83" s="4">
        <v>17333000</v>
      </c>
      <c r="F83" s="4">
        <v>4622400.0000000009</v>
      </c>
      <c r="G83" s="4">
        <v>5581600</v>
      </c>
      <c r="H83" s="4">
        <v>14324400</v>
      </c>
      <c r="I83" s="4">
        <v>2969000</v>
      </c>
      <c r="J83" s="4">
        <v>7062000</v>
      </c>
      <c r="K83" s="4">
        <v>11789500</v>
      </c>
      <c r="L83" s="4">
        <v>10782000</v>
      </c>
      <c r="M83" s="4">
        <v>20707600</v>
      </c>
      <c r="N83" s="9">
        <v>19841000</v>
      </c>
      <c r="O83" s="1"/>
      <c r="P83" s="23">
        <f t="shared" si="6"/>
        <v>5.307571724220219E-3</v>
      </c>
      <c r="Q83" s="23">
        <f t="shared" si="6"/>
        <v>4.8278330706976784E-2</v>
      </c>
      <c r="R83" s="23">
        <f t="shared" si="6"/>
        <v>0.14262967549753341</v>
      </c>
      <c r="S83" s="23">
        <f t="shared" si="6"/>
        <v>3.8036774477574489E-2</v>
      </c>
      <c r="T83" s="23">
        <f t="shared" si="6"/>
        <v>4.5929833078926473E-2</v>
      </c>
      <c r="U83" s="23">
        <f t="shared" si="6"/>
        <v>0.11787252776189164</v>
      </c>
      <c r="V83" s="23">
        <f t="shared" si="6"/>
        <v>2.4431287518154775E-2</v>
      </c>
      <c r="W83" s="23">
        <f t="shared" si="6"/>
        <v>5.8111738785183234E-2</v>
      </c>
      <c r="X83" s="23">
        <f t="shared" si="6"/>
        <v>9.7013359446037631E-2</v>
      </c>
      <c r="Y83" s="23">
        <f t="shared" si="6"/>
        <v>8.8722850124871938E-2</v>
      </c>
      <c r="Z83" s="23">
        <f t="shared" si="6"/>
        <v>0.17039856160691877</v>
      </c>
      <c r="AA83" s="23">
        <f t="shared" si="6"/>
        <v>0.16326748927171064</v>
      </c>
      <c r="AD83" s="1"/>
    </row>
    <row r="84" spans="1:30" x14ac:dyDescent="0.35">
      <c r="A84" s="17">
        <v>35370</v>
      </c>
      <c r="B84" s="9">
        <f t="shared" si="8"/>
        <v>121984600</v>
      </c>
      <c r="C84" s="13">
        <v>645000</v>
      </c>
      <c r="D84" s="4">
        <v>5775000</v>
      </c>
      <c r="E84" s="4">
        <v>17312000</v>
      </c>
      <c r="F84" s="4">
        <v>4637000</v>
      </c>
      <c r="G84" s="4">
        <v>5586000</v>
      </c>
      <c r="H84" s="4">
        <v>14688400</v>
      </c>
      <c r="I84" s="4">
        <v>2993000</v>
      </c>
      <c r="J84" s="4">
        <v>7077000</v>
      </c>
      <c r="K84" s="4">
        <v>11836800</v>
      </c>
      <c r="L84" s="4">
        <v>10603000</v>
      </c>
      <c r="M84" s="4">
        <v>20801400</v>
      </c>
      <c r="N84" s="9">
        <v>20030000</v>
      </c>
      <c r="O84" s="1"/>
      <c r="P84" s="23">
        <f t="shared" si="6"/>
        <v>5.2875526910773985E-3</v>
      </c>
      <c r="Q84" s="23">
        <f t="shared" si="6"/>
        <v>4.7342041536390662E-2</v>
      </c>
      <c r="R84" s="23">
        <f t="shared" si="6"/>
        <v>0.14191955377973942</v>
      </c>
      <c r="S84" s="23">
        <f t="shared" si="6"/>
        <v>3.8012995082985883E-2</v>
      </c>
      <c r="T84" s="23">
        <f t="shared" si="6"/>
        <v>4.5792665631563326E-2</v>
      </c>
      <c r="U84" s="23">
        <f t="shared" si="6"/>
        <v>0.1204119208490252</v>
      </c>
      <c r="V84" s="23">
        <f t="shared" si="6"/>
        <v>2.4535884037821167E-2</v>
      </c>
      <c r="W84" s="23">
        <f t="shared" si="6"/>
        <v>5.8015519991867825E-2</v>
      </c>
      <c r="X84" s="23">
        <f t="shared" si="6"/>
        <v>9.7035199525185967E-2</v>
      </c>
      <c r="Y84" s="23">
        <f t="shared" si="6"/>
        <v>8.6920808036424269E-2</v>
      </c>
      <c r="Z84" s="23">
        <f t="shared" si="6"/>
        <v>0.17052480395066263</v>
      </c>
      <c r="AA84" s="23">
        <f t="shared" si="6"/>
        <v>0.16420105488725625</v>
      </c>
      <c r="AD84" s="1"/>
    </row>
    <row r="85" spans="1:30" x14ac:dyDescent="0.35">
      <c r="A85" s="17">
        <v>35400</v>
      </c>
      <c r="B85" s="9">
        <f t="shared" si="8"/>
        <v>121963100</v>
      </c>
      <c r="C85" s="13">
        <v>640000</v>
      </c>
      <c r="D85" s="4">
        <v>5576000</v>
      </c>
      <c r="E85" s="4">
        <v>17308000</v>
      </c>
      <c r="F85" s="4">
        <v>4651300</v>
      </c>
      <c r="G85" s="4">
        <v>5585200</v>
      </c>
      <c r="H85" s="4">
        <v>14952700</v>
      </c>
      <c r="I85" s="4">
        <v>3003000</v>
      </c>
      <c r="J85" s="4">
        <v>7101000</v>
      </c>
      <c r="K85" s="4">
        <v>11857000</v>
      </c>
      <c r="L85" s="4">
        <v>10625000</v>
      </c>
      <c r="M85" s="4">
        <v>20738900</v>
      </c>
      <c r="N85" s="9">
        <v>19925000</v>
      </c>
      <c r="O85" s="1"/>
      <c r="P85" s="23">
        <f t="shared" si="6"/>
        <v>5.2474887896421128E-3</v>
      </c>
      <c r="Q85" s="23">
        <f t="shared" si="6"/>
        <v>4.5718746079756907E-2</v>
      </c>
      <c r="R85" s="23">
        <f t="shared" si="6"/>
        <v>0.14191177495488388</v>
      </c>
      <c r="S85" s="23">
        <f t="shared" si="6"/>
        <v>3.8136944698847437E-2</v>
      </c>
      <c r="T85" s="23">
        <f t="shared" si="6"/>
        <v>4.5794178731108012E-2</v>
      </c>
      <c r="U85" s="23">
        <f t="shared" si="6"/>
        <v>0.12260019628887754</v>
      </c>
      <c r="V85" s="23">
        <f t="shared" si="6"/>
        <v>2.4622201305148854E-2</v>
      </c>
      <c r="W85" s="23">
        <f t="shared" si="6"/>
        <v>5.8222527961326008E-2</v>
      </c>
      <c r="X85" s="23">
        <f t="shared" si="6"/>
        <v>9.7217929029353958E-2</v>
      </c>
      <c r="Y85" s="23">
        <f t="shared" si="6"/>
        <v>8.7116513109292887E-2</v>
      </c>
      <c r="Z85" s="23">
        <f t="shared" si="6"/>
        <v>0.17004241446798252</v>
      </c>
      <c r="AA85" s="23">
        <f t="shared" si="6"/>
        <v>0.16336908458377986</v>
      </c>
      <c r="AD85" s="1"/>
    </row>
    <row r="86" spans="1:30" x14ac:dyDescent="0.35">
      <c r="A86" s="17">
        <v>35431</v>
      </c>
      <c r="B86" s="9">
        <f t="shared" si="8"/>
        <v>119420900</v>
      </c>
      <c r="C86" s="13">
        <v>632000</v>
      </c>
      <c r="D86" s="4">
        <v>5232000</v>
      </c>
      <c r="E86" s="4">
        <v>17183000</v>
      </c>
      <c r="F86" s="4">
        <v>4569600</v>
      </c>
      <c r="G86" s="4">
        <v>5545300</v>
      </c>
      <c r="H86" s="4">
        <v>14223500</v>
      </c>
      <c r="I86" s="4">
        <v>2999000</v>
      </c>
      <c r="J86" s="4">
        <v>7076000</v>
      </c>
      <c r="K86" s="4">
        <v>11836300</v>
      </c>
      <c r="L86" s="4">
        <v>10275000</v>
      </c>
      <c r="M86" s="4">
        <v>20343200</v>
      </c>
      <c r="N86" s="9">
        <v>19506000</v>
      </c>
      <c r="O86" s="1"/>
      <c r="P86" s="23">
        <f t="shared" si="6"/>
        <v>5.2922059706466788E-3</v>
      </c>
      <c r="Q86" s="23">
        <f t="shared" ref="Q86:AA109" si="9">D86/$B86</f>
        <v>4.3811426643075038E-2</v>
      </c>
      <c r="R86" s="23">
        <f t="shared" si="9"/>
        <v>0.14388603669876882</v>
      </c>
      <c r="S86" s="23">
        <f t="shared" si="9"/>
        <v>3.8264658866245353E-2</v>
      </c>
      <c r="T86" s="23">
        <f t="shared" si="9"/>
        <v>4.6434920520612391E-2</v>
      </c>
      <c r="U86" s="23">
        <f t="shared" si="9"/>
        <v>0.11910394244223582</v>
      </c>
      <c r="V86" s="23">
        <f t="shared" si="9"/>
        <v>2.5112857129698404E-2</v>
      </c>
      <c r="W86" s="23">
        <f t="shared" si="9"/>
        <v>5.9252609886544148E-2</v>
      </c>
      <c r="X86" s="23">
        <f t="shared" si="9"/>
        <v>9.9114141661970398E-2</v>
      </c>
      <c r="Y86" s="23">
        <f t="shared" si="9"/>
        <v>8.6040215741130743E-2</v>
      </c>
      <c r="Z86" s="23">
        <f t="shared" si="9"/>
        <v>0.17034874130072708</v>
      </c>
      <c r="AA86" s="23">
        <f t="shared" si="9"/>
        <v>0.16333824313834513</v>
      </c>
      <c r="AD86" s="1"/>
    </row>
    <row r="87" spans="1:30" x14ac:dyDescent="0.35">
      <c r="A87" s="17">
        <v>35462</v>
      </c>
      <c r="B87" s="9">
        <f t="shared" si="8"/>
        <v>120281400</v>
      </c>
      <c r="C87" s="13">
        <v>633000</v>
      </c>
      <c r="D87" s="4">
        <v>5260000</v>
      </c>
      <c r="E87" s="4">
        <v>17223000</v>
      </c>
      <c r="F87" s="4">
        <v>4571000</v>
      </c>
      <c r="G87" s="4">
        <v>5564100</v>
      </c>
      <c r="H87" s="4">
        <v>14019600</v>
      </c>
      <c r="I87" s="4">
        <v>3017000</v>
      </c>
      <c r="J87" s="4">
        <v>7089000</v>
      </c>
      <c r="K87" s="4">
        <v>11871900</v>
      </c>
      <c r="L87" s="4">
        <v>10428000</v>
      </c>
      <c r="M87" s="4">
        <v>20723800</v>
      </c>
      <c r="N87" s="9">
        <v>19881000</v>
      </c>
      <c r="O87" s="1"/>
      <c r="P87" s="23">
        <f t="shared" ref="P87:U150" si="10">C87/$B87</f>
        <v>5.2626590644937622E-3</v>
      </c>
      <c r="Q87" s="23">
        <f t="shared" si="9"/>
        <v>4.3730784643344692E-2</v>
      </c>
      <c r="R87" s="23">
        <f t="shared" si="9"/>
        <v>0.14318922127610753</v>
      </c>
      <c r="S87" s="23">
        <f t="shared" si="9"/>
        <v>3.8002550685309618E-2</v>
      </c>
      <c r="T87" s="23">
        <f t="shared" si="9"/>
        <v>4.6259022592021706E-2</v>
      </c>
      <c r="U87" s="23">
        <f t="shared" si="9"/>
        <v>0.11655667459806753</v>
      </c>
      <c r="V87" s="23">
        <f t="shared" si="9"/>
        <v>2.5082847389538199E-2</v>
      </c>
      <c r="W87" s="23">
        <f t="shared" si="9"/>
        <v>5.8936793219899336E-2</v>
      </c>
      <c r="X87" s="23">
        <f t="shared" si="9"/>
        <v>9.8701046047019736E-2</v>
      </c>
      <c r="Y87" s="23">
        <f t="shared" si="9"/>
        <v>8.6696696247300087E-2</v>
      </c>
      <c r="Z87" s="23">
        <f t="shared" si="9"/>
        <v>0.17229430319234729</v>
      </c>
      <c r="AA87" s="23">
        <f t="shared" si="9"/>
        <v>0.16528740104455053</v>
      </c>
      <c r="AD87" s="1"/>
    </row>
    <row r="88" spans="1:30" x14ac:dyDescent="0.35">
      <c r="A88" s="17">
        <v>35490</v>
      </c>
      <c r="B88" s="9">
        <f t="shared" si="8"/>
        <v>121165300</v>
      </c>
      <c r="C88" s="13">
        <v>633000</v>
      </c>
      <c r="D88" s="4">
        <v>5376000</v>
      </c>
      <c r="E88" s="4">
        <v>17268000</v>
      </c>
      <c r="F88" s="4">
        <v>4588600</v>
      </c>
      <c r="G88" s="4">
        <v>5593100</v>
      </c>
      <c r="H88" s="4">
        <v>14036300</v>
      </c>
      <c r="I88" s="4">
        <v>3038000</v>
      </c>
      <c r="J88" s="4">
        <v>7124000</v>
      </c>
      <c r="K88" s="4">
        <v>11925000</v>
      </c>
      <c r="L88" s="4">
        <v>10645000</v>
      </c>
      <c r="M88" s="4">
        <v>20946300</v>
      </c>
      <c r="N88" s="9">
        <v>19992000</v>
      </c>
      <c r="O88" s="1"/>
      <c r="P88" s="23">
        <f t="shared" si="10"/>
        <v>5.2242680041232926E-3</v>
      </c>
      <c r="Q88" s="23">
        <f t="shared" si="9"/>
        <v>4.4369138689047113E-2</v>
      </c>
      <c r="R88" s="23">
        <f t="shared" si="9"/>
        <v>0.14251605038736337</v>
      </c>
      <c r="S88" s="23">
        <f t="shared" si="9"/>
        <v>3.7870578457693746E-2</v>
      </c>
      <c r="T88" s="23">
        <f t="shared" si="9"/>
        <v>4.6160905803889395E-2</v>
      </c>
      <c r="U88" s="23">
        <f t="shared" si="9"/>
        <v>0.11584422272713392</v>
      </c>
      <c r="V88" s="23">
        <f t="shared" si="9"/>
        <v>2.5073185144591729E-2</v>
      </c>
      <c r="W88" s="23">
        <f t="shared" si="9"/>
        <v>5.879571131338758E-2</v>
      </c>
      <c r="X88" s="23">
        <f t="shared" si="9"/>
        <v>9.8419266902322694E-2</v>
      </c>
      <c r="Y88" s="23">
        <f t="shared" si="9"/>
        <v>8.7855186262073379E-2</v>
      </c>
      <c r="Z88" s="23">
        <f t="shared" si="9"/>
        <v>0.17287375180847983</v>
      </c>
      <c r="AA88" s="23">
        <f t="shared" si="9"/>
        <v>0.16499773449989394</v>
      </c>
      <c r="AD88" s="1"/>
    </row>
    <row r="89" spans="1:30" x14ac:dyDescent="0.35">
      <c r="A89" s="17">
        <v>35521</v>
      </c>
      <c r="B89" s="9">
        <f t="shared" si="8"/>
        <v>122140600</v>
      </c>
      <c r="C89" s="13">
        <v>639000</v>
      </c>
      <c r="D89" s="4">
        <v>5614000</v>
      </c>
      <c r="E89" s="4">
        <v>17288000</v>
      </c>
      <c r="F89" s="4">
        <v>4611700</v>
      </c>
      <c r="G89" s="4">
        <v>5618000</v>
      </c>
      <c r="H89" s="4">
        <v>14115500</v>
      </c>
      <c r="I89" s="4">
        <v>3050000</v>
      </c>
      <c r="J89" s="4">
        <v>7165000</v>
      </c>
      <c r="K89" s="4">
        <v>11961700</v>
      </c>
      <c r="L89" s="4">
        <v>10899000</v>
      </c>
      <c r="M89" s="4">
        <v>21199700</v>
      </c>
      <c r="N89" s="9">
        <v>19979000</v>
      </c>
      <c r="O89" s="1"/>
      <c r="P89" s="23">
        <f t="shared" si="10"/>
        <v>5.2316756262864271E-3</v>
      </c>
      <c r="Q89" s="23">
        <f t="shared" si="9"/>
        <v>4.5963422481959317E-2</v>
      </c>
      <c r="R89" s="23">
        <f t="shared" si="9"/>
        <v>0.14154179691273827</v>
      </c>
      <c r="S89" s="23">
        <f t="shared" si="9"/>
        <v>3.7757305924483751E-2</v>
      </c>
      <c r="T89" s="23">
        <f t="shared" si="9"/>
        <v>4.5996171625159857E-2</v>
      </c>
      <c r="U89" s="23">
        <f t="shared" si="9"/>
        <v>0.11556763271180917</v>
      </c>
      <c r="V89" s="23">
        <f t="shared" si="9"/>
        <v>2.4971221690412524E-2</v>
      </c>
      <c r="W89" s="23">
        <f t="shared" si="9"/>
        <v>5.8661902757969092E-2</v>
      </c>
      <c r="X89" s="23">
        <f t="shared" si="9"/>
        <v>9.7933856555477872E-2</v>
      </c>
      <c r="Y89" s="23">
        <f t="shared" si="9"/>
        <v>8.9233227935674134E-2</v>
      </c>
      <c r="Z89" s="23">
        <f t="shared" si="9"/>
        <v>0.17356800277712733</v>
      </c>
      <c r="AA89" s="23">
        <f t="shared" si="9"/>
        <v>0.16357378300090225</v>
      </c>
      <c r="AD89" s="1"/>
    </row>
    <row r="90" spans="1:30" x14ac:dyDescent="0.35">
      <c r="A90" s="17">
        <v>35551</v>
      </c>
      <c r="B90" s="9">
        <f t="shared" si="8"/>
        <v>123221100</v>
      </c>
      <c r="C90" s="13">
        <v>649000</v>
      </c>
      <c r="D90" s="4">
        <v>5855000</v>
      </c>
      <c r="E90" s="4">
        <v>17356000</v>
      </c>
      <c r="F90" s="4">
        <v>4650200</v>
      </c>
      <c r="G90" s="4">
        <v>5651400</v>
      </c>
      <c r="H90" s="4">
        <v>14238200</v>
      </c>
      <c r="I90" s="4">
        <v>3068000</v>
      </c>
      <c r="J90" s="4">
        <v>7214000</v>
      </c>
      <c r="K90" s="4">
        <v>12015200</v>
      </c>
      <c r="L90" s="4">
        <v>11267000</v>
      </c>
      <c r="M90" s="4">
        <v>21239100</v>
      </c>
      <c r="N90" s="9">
        <v>20018000</v>
      </c>
      <c r="O90" s="1"/>
      <c r="P90" s="23">
        <f t="shared" si="10"/>
        <v>5.2669550912952407E-3</v>
      </c>
      <c r="Q90" s="23">
        <f t="shared" si="9"/>
        <v>4.7516212726554138E-2</v>
      </c>
      <c r="R90" s="23">
        <f t="shared" si="9"/>
        <v>0.1408525000994148</v>
      </c>
      <c r="S90" s="23">
        <f t="shared" si="9"/>
        <v>3.77386665108492E-2</v>
      </c>
      <c r="T90" s="23">
        <f t="shared" si="9"/>
        <v>4.5863898309623917E-2</v>
      </c>
      <c r="U90" s="23">
        <f t="shared" si="9"/>
        <v>0.11555001537885963</v>
      </c>
      <c r="V90" s="23">
        <f t="shared" si="9"/>
        <v>2.489833315885023E-2</v>
      </c>
      <c r="W90" s="23">
        <f t="shared" si="9"/>
        <v>5.8545167994767132E-2</v>
      </c>
      <c r="X90" s="23">
        <f t="shared" si="9"/>
        <v>9.7509273979862213E-2</v>
      </c>
      <c r="Y90" s="23">
        <f t="shared" si="9"/>
        <v>9.143726196243987E-2</v>
      </c>
      <c r="Z90" s="23">
        <f t="shared" si="9"/>
        <v>0.17236577177123075</v>
      </c>
      <c r="AA90" s="23">
        <f t="shared" si="9"/>
        <v>0.16245594301625291</v>
      </c>
      <c r="AD90" s="1"/>
    </row>
    <row r="91" spans="1:30" x14ac:dyDescent="0.35">
      <c r="A91" s="17">
        <v>35582</v>
      </c>
      <c r="B91" s="9">
        <f t="shared" si="8"/>
        <v>123869900</v>
      </c>
      <c r="C91" s="13">
        <v>661000</v>
      </c>
      <c r="D91" s="4">
        <v>6017000</v>
      </c>
      <c r="E91" s="4">
        <v>17485000</v>
      </c>
      <c r="F91" s="4">
        <v>4674000</v>
      </c>
      <c r="G91" s="4">
        <v>5685400</v>
      </c>
      <c r="H91" s="4">
        <v>14335800</v>
      </c>
      <c r="I91" s="4">
        <v>3099000</v>
      </c>
      <c r="J91" s="4">
        <v>7292000</v>
      </c>
      <c r="K91" s="4">
        <v>12043600</v>
      </c>
      <c r="L91" s="4">
        <v>11602000</v>
      </c>
      <c r="M91" s="4">
        <v>21261100</v>
      </c>
      <c r="N91" s="9">
        <v>19714000</v>
      </c>
      <c r="O91" s="1"/>
      <c r="P91" s="23">
        <f t="shared" si="10"/>
        <v>5.3362439139774875E-3</v>
      </c>
      <c r="Q91" s="23">
        <f t="shared" si="9"/>
        <v>4.8575158291077974E-2</v>
      </c>
      <c r="R91" s="23">
        <f t="shared" si="9"/>
        <v>0.14115616465339845</v>
      </c>
      <c r="S91" s="23">
        <f t="shared" si="9"/>
        <v>3.7733137751786348E-2</v>
      </c>
      <c r="T91" s="23">
        <f t="shared" si="9"/>
        <v>4.5898156049209694E-2</v>
      </c>
      <c r="U91" s="23">
        <f t="shared" si="9"/>
        <v>0.11573271634190388</v>
      </c>
      <c r="V91" s="23">
        <f t="shared" si="9"/>
        <v>2.501818440153742E-2</v>
      </c>
      <c r="W91" s="23">
        <f t="shared" si="9"/>
        <v>5.8868215765089014E-2</v>
      </c>
      <c r="X91" s="23">
        <f t="shared" si="9"/>
        <v>9.7227817250195567E-2</v>
      </c>
      <c r="Y91" s="23">
        <f t="shared" si="9"/>
        <v>9.3662786520373395E-2</v>
      </c>
      <c r="Z91" s="23">
        <f t="shared" si="9"/>
        <v>0.17164056804760477</v>
      </c>
      <c r="AA91" s="23">
        <f t="shared" si="9"/>
        <v>0.15915085101384599</v>
      </c>
      <c r="AD91" s="1"/>
    </row>
    <row r="92" spans="1:30" x14ac:dyDescent="0.35">
      <c r="A92" s="17">
        <v>35612</v>
      </c>
      <c r="B92" s="9">
        <f t="shared" si="8"/>
        <v>122885500</v>
      </c>
      <c r="C92" s="13">
        <v>668000</v>
      </c>
      <c r="D92" s="4">
        <v>6137000</v>
      </c>
      <c r="E92" s="4">
        <v>17352000</v>
      </c>
      <c r="F92" s="4">
        <v>4629300</v>
      </c>
      <c r="G92" s="4">
        <v>5706400</v>
      </c>
      <c r="H92" s="4">
        <v>14351000</v>
      </c>
      <c r="I92" s="4">
        <v>3111000</v>
      </c>
      <c r="J92" s="4">
        <v>7348000</v>
      </c>
      <c r="K92" s="4">
        <v>12073100</v>
      </c>
      <c r="L92" s="4">
        <v>11600000</v>
      </c>
      <c r="M92" s="4">
        <v>21319700</v>
      </c>
      <c r="N92" s="9">
        <v>18590000</v>
      </c>
      <c r="O92" s="1"/>
      <c r="P92" s="23">
        <f t="shared" si="10"/>
        <v>5.4359546081514908E-3</v>
      </c>
      <c r="Q92" s="23">
        <f t="shared" si="9"/>
        <v>4.9940798548242064E-2</v>
      </c>
      <c r="R92" s="23">
        <f t="shared" si="9"/>
        <v>0.14120461730635428</v>
      </c>
      <c r="S92" s="23">
        <f t="shared" si="9"/>
        <v>3.7671653693885775E-2</v>
      </c>
      <c r="T92" s="23">
        <f t="shared" si="9"/>
        <v>4.64367236167001E-2</v>
      </c>
      <c r="U92" s="23">
        <f t="shared" si="9"/>
        <v>0.11678350985266772</v>
      </c>
      <c r="V92" s="23">
        <f t="shared" si="9"/>
        <v>2.531624967957977E-2</v>
      </c>
      <c r="W92" s="23">
        <f t="shared" si="9"/>
        <v>5.9795500689666395E-2</v>
      </c>
      <c r="X92" s="23">
        <f t="shared" si="9"/>
        <v>9.8246741885739161E-2</v>
      </c>
      <c r="Y92" s="23">
        <f t="shared" si="9"/>
        <v>9.4396816548738466E-2</v>
      </c>
      <c r="Z92" s="23">
        <f t="shared" si="9"/>
        <v>0.17349239739432235</v>
      </c>
      <c r="AA92" s="23">
        <f t="shared" si="9"/>
        <v>0.1512790361759524</v>
      </c>
      <c r="AD92" s="1"/>
    </row>
    <row r="93" spans="1:30" x14ac:dyDescent="0.35">
      <c r="A93" s="17">
        <v>35643</v>
      </c>
      <c r="B93" s="9">
        <f t="shared" si="8"/>
        <v>122953700</v>
      </c>
      <c r="C93" s="13">
        <v>669000</v>
      </c>
      <c r="D93" s="4">
        <v>6172000</v>
      </c>
      <c r="E93" s="4">
        <v>17553000</v>
      </c>
      <c r="F93" s="4">
        <v>4486800</v>
      </c>
      <c r="G93" s="4">
        <v>5709000</v>
      </c>
      <c r="H93" s="4">
        <v>14388300</v>
      </c>
      <c r="I93" s="4">
        <v>3122000</v>
      </c>
      <c r="J93" s="4">
        <v>7367000</v>
      </c>
      <c r="K93" s="4">
        <v>12061000</v>
      </c>
      <c r="L93" s="4">
        <v>11615000</v>
      </c>
      <c r="M93" s="4">
        <v>21331600</v>
      </c>
      <c r="N93" s="9">
        <v>18479000</v>
      </c>
      <c r="O93" s="1"/>
      <c r="P93" s="23">
        <f t="shared" si="10"/>
        <v>5.4410725338074417E-3</v>
      </c>
      <c r="Q93" s="23">
        <f t="shared" si="9"/>
        <v>5.0197757367204075E-2</v>
      </c>
      <c r="R93" s="23">
        <f t="shared" si="9"/>
        <v>0.14276105558433785</v>
      </c>
      <c r="S93" s="23">
        <f t="shared" si="9"/>
        <v>3.649178511911394E-2</v>
      </c>
      <c r="T93" s="23">
        <f t="shared" si="9"/>
        <v>4.6432112250383684E-2</v>
      </c>
      <c r="U93" s="23">
        <f t="shared" si="9"/>
        <v>0.11702209856230435</v>
      </c>
      <c r="V93" s="23">
        <f t="shared" si="9"/>
        <v>2.5391671824434726E-2</v>
      </c>
      <c r="W93" s="23">
        <f t="shared" si="9"/>
        <v>5.9916863014289119E-2</v>
      </c>
      <c r="X93" s="23">
        <f t="shared" si="9"/>
        <v>9.8093835321751199E-2</v>
      </c>
      <c r="Y93" s="23">
        <f t="shared" si="9"/>
        <v>9.446645363254623E-2</v>
      </c>
      <c r="Z93" s="23">
        <f t="shared" si="9"/>
        <v>0.17349294897184875</v>
      </c>
      <c r="AA93" s="23">
        <f t="shared" si="9"/>
        <v>0.15029234581797865</v>
      </c>
      <c r="AD93" s="1"/>
    </row>
    <row r="94" spans="1:30" x14ac:dyDescent="0.35">
      <c r="A94" s="17">
        <v>35674</v>
      </c>
      <c r="B94" s="9">
        <f t="shared" si="8"/>
        <v>123957600</v>
      </c>
      <c r="C94" s="13">
        <v>669000</v>
      </c>
      <c r="D94" s="4">
        <v>6127000</v>
      </c>
      <c r="E94" s="4">
        <v>17550000</v>
      </c>
      <c r="F94" s="4">
        <v>4719300</v>
      </c>
      <c r="G94" s="4">
        <v>5698400</v>
      </c>
      <c r="H94" s="4">
        <v>14355900</v>
      </c>
      <c r="I94" s="4">
        <v>3100000</v>
      </c>
      <c r="J94" s="4">
        <v>7315000</v>
      </c>
      <c r="K94" s="4">
        <v>12074900</v>
      </c>
      <c r="L94" s="4">
        <v>11299000</v>
      </c>
      <c r="M94" s="4">
        <v>21587100</v>
      </c>
      <c r="N94" s="9">
        <v>19462000</v>
      </c>
      <c r="O94" s="1"/>
      <c r="P94" s="23">
        <f t="shared" si="10"/>
        <v>5.3970067184263004E-3</v>
      </c>
      <c r="Q94" s="23">
        <f t="shared" si="9"/>
        <v>4.9428191575183772E-2</v>
      </c>
      <c r="R94" s="23">
        <f t="shared" si="9"/>
        <v>0.14158066951925496</v>
      </c>
      <c r="S94" s="23">
        <f t="shared" si="9"/>
        <v>3.8071889097562393E-2</v>
      </c>
      <c r="T94" s="23">
        <f t="shared" si="9"/>
        <v>4.5970557674559688E-2</v>
      </c>
      <c r="U94" s="23">
        <f t="shared" si="9"/>
        <v>0.11581298766675056</v>
      </c>
      <c r="V94" s="23">
        <f t="shared" si="9"/>
        <v>2.5008551311093471E-2</v>
      </c>
      <c r="W94" s="23">
        <f t="shared" si="9"/>
        <v>5.9012113819564109E-2</v>
      </c>
      <c r="X94" s="23">
        <f t="shared" si="9"/>
        <v>9.741153426655566E-2</v>
      </c>
      <c r="Y94" s="23">
        <f t="shared" si="9"/>
        <v>9.1152135891627462E-2</v>
      </c>
      <c r="Z94" s="23">
        <f t="shared" si="9"/>
        <v>0.1741490638734535</v>
      </c>
      <c r="AA94" s="23">
        <f t="shared" si="9"/>
        <v>0.15700529858596809</v>
      </c>
      <c r="AD94" s="1"/>
    </row>
    <row r="95" spans="1:30" x14ac:dyDescent="0.35">
      <c r="A95" s="17">
        <v>35704</v>
      </c>
      <c r="B95" s="9">
        <f t="shared" si="8"/>
        <v>124860500</v>
      </c>
      <c r="C95" s="13">
        <v>668000</v>
      </c>
      <c r="D95" s="4">
        <v>6117000</v>
      </c>
      <c r="E95" s="4">
        <v>17563000</v>
      </c>
      <c r="F95" s="4">
        <v>4743200</v>
      </c>
      <c r="G95" s="4">
        <v>5727100</v>
      </c>
      <c r="H95" s="4">
        <v>14529300</v>
      </c>
      <c r="I95" s="4">
        <v>3115000</v>
      </c>
      <c r="J95" s="4">
        <v>7329000</v>
      </c>
      <c r="K95" s="4">
        <v>12131800</v>
      </c>
      <c r="L95" s="4">
        <v>10984000</v>
      </c>
      <c r="M95" s="4">
        <v>21920100</v>
      </c>
      <c r="N95" s="9">
        <v>20033000</v>
      </c>
      <c r="O95" s="1"/>
      <c r="P95" s="23">
        <f t="shared" si="10"/>
        <v>5.3499705671529426E-3</v>
      </c>
      <c r="Q95" s="23">
        <f t="shared" si="9"/>
        <v>4.8990673591728366E-2</v>
      </c>
      <c r="R95" s="23">
        <f t="shared" si="9"/>
        <v>0.14066097765105859</v>
      </c>
      <c r="S95" s="23">
        <f t="shared" si="9"/>
        <v>3.7987994601975807E-2</v>
      </c>
      <c r="T95" s="23">
        <f t="shared" si="9"/>
        <v>4.5867988675361702E-2</v>
      </c>
      <c r="U95" s="23">
        <f t="shared" si="9"/>
        <v>0.11636426251696894</v>
      </c>
      <c r="V95" s="23">
        <f t="shared" si="9"/>
        <v>2.4947841791439246E-2</v>
      </c>
      <c r="W95" s="23">
        <f t="shared" si="9"/>
        <v>5.8697506417161552E-2</v>
      </c>
      <c r="X95" s="23">
        <f t="shared" si="9"/>
        <v>9.7162833722434241E-2</v>
      </c>
      <c r="Y95" s="23">
        <f t="shared" si="9"/>
        <v>8.7970174714981919E-2</v>
      </c>
      <c r="Z95" s="23">
        <f t="shared" si="9"/>
        <v>0.17555672130097189</v>
      </c>
      <c r="AA95" s="23">
        <f t="shared" si="9"/>
        <v>0.16044305444876483</v>
      </c>
      <c r="AD95" s="1"/>
    </row>
    <row r="96" spans="1:30" x14ac:dyDescent="0.35">
      <c r="A96" s="17">
        <v>35735</v>
      </c>
      <c r="B96" s="9">
        <f t="shared" si="8"/>
        <v>125254700</v>
      </c>
      <c r="C96" s="13">
        <v>663000</v>
      </c>
      <c r="D96" s="4">
        <v>6013000</v>
      </c>
      <c r="E96" s="4">
        <v>17597000</v>
      </c>
      <c r="F96" s="4">
        <v>4752700.0000000009</v>
      </c>
      <c r="G96" s="4">
        <v>5732400</v>
      </c>
      <c r="H96" s="4">
        <v>14900500</v>
      </c>
      <c r="I96" s="4">
        <v>3132000</v>
      </c>
      <c r="J96" s="4">
        <v>7351000</v>
      </c>
      <c r="K96" s="4">
        <v>12163100</v>
      </c>
      <c r="L96" s="4">
        <v>10793000</v>
      </c>
      <c r="M96" s="4">
        <v>21975000</v>
      </c>
      <c r="N96" s="9">
        <v>20182000</v>
      </c>
      <c r="O96" s="1"/>
      <c r="P96" s="23">
        <f t="shared" si="10"/>
        <v>5.2932145460409868E-3</v>
      </c>
      <c r="Q96" s="23">
        <f t="shared" si="9"/>
        <v>4.8006182602329493E-2</v>
      </c>
      <c r="R96" s="23">
        <f t="shared" si="9"/>
        <v>0.14048973810962781</v>
      </c>
      <c r="S96" s="23">
        <f t="shared" si="9"/>
        <v>3.7944284725443443E-2</v>
      </c>
      <c r="T96" s="23">
        <f t="shared" si="9"/>
        <v>4.5765947305769765E-2</v>
      </c>
      <c r="U96" s="23">
        <f t="shared" si="9"/>
        <v>0.11896160383602372</v>
      </c>
      <c r="V96" s="23">
        <f t="shared" si="9"/>
        <v>2.5005049710709458E-2</v>
      </c>
      <c r="W96" s="23">
        <f t="shared" si="9"/>
        <v>5.8688416482575105E-2</v>
      </c>
      <c r="X96" s="23">
        <f t="shared" si="9"/>
        <v>9.7106934909428552E-2</v>
      </c>
      <c r="Y96" s="23">
        <f t="shared" si="9"/>
        <v>8.6168423220845211E-2</v>
      </c>
      <c r="Z96" s="23">
        <f t="shared" si="9"/>
        <v>0.17544251832466168</v>
      </c>
      <c r="AA96" s="23">
        <f t="shared" si="9"/>
        <v>0.1611276862265448</v>
      </c>
      <c r="AD96" s="1"/>
    </row>
    <row r="97" spans="1:30" x14ac:dyDescent="0.35">
      <c r="A97" s="17">
        <v>35765</v>
      </c>
      <c r="B97" s="9">
        <f t="shared" si="8"/>
        <v>125392700</v>
      </c>
      <c r="C97" s="13">
        <v>659000</v>
      </c>
      <c r="D97" s="4">
        <v>5838000</v>
      </c>
      <c r="E97" s="4">
        <v>17613000</v>
      </c>
      <c r="F97" s="4">
        <v>4772700.0000000009</v>
      </c>
      <c r="G97" s="4">
        <v>5736200</v>
      </c>
      <c r="H97" s="4">
        <v>15172900</v>
      </c>
      <c r="I97" s="4">
        <v>3151000</v>
      </c>
      <c r="J97" s="4">
        <v>7389000</v>
      </c>
      <c r="K97" s="4">
        <v>12196700</v>
      </c>
      <c r="L97" s="4">
        <v>10808000</v>
      </c>
      <c r="M97" s="4">
        <v>21930200</v>
      </c>
      <c r="N97" s="9">
        <v>20126000</v>
      </c>
      <c r="O97" s="1"/>
      <c r="P97" s="23">
        <f t="shared" si="10"/>
        <v>5.2554893546434521E-3</v>
      </c>
      <c r="Q97" s="23">
        <f t="shared" si="9"/>
        <v>4.6557734222167635E-2</v>
      </c>
      <c r="R97" s="23">
        <f t="shared" si="9"/>
        <v>0.14046272231158591</v>
      </c>
      <c r="S97" s="23">
        <f t="shared" si="9"/>
        <v>3.8062024344319892E-2</v>
      </c>
      <c r="T97" s="23">
        <f t="shared" si="9"/>
        <v>4.5745884728536829E-2</v>
      </c>
      <c r="U97" s="23">
        <f t="shared" si="9"/>
        <v>0.12100305679676727</v>
      </c>
      <c r="V97" s="23">
        <f t="shared" si="9"/>
        <v>2.5129054562187433E-2</v>
      </c>
      <c r="W97" s="23">
        <f t="shared" si="9"/>
        <v>5.8926875328468083E-2</v>
      </c>
      <c r="X97" s="23">
        <f t="shared" si="9"/>
        <v>9.7268022779635491E-2</v>
      </c>
      <c r="Y97" s="23">
        <f t="shared" si="9"/>
        <v>8.619321539451659E-2</v>
      </c>
      <c r="Z97" s="23">
        <f t="shared" si="9"/>
        <v>0.17489215879393297</v>
      </c>
      <c r="AA97" s="23">
        <f t="shared" si="9"/>
        <v>0.16050376138323841</v>
      </c>
      <c r="AD97" s="1"/>
    </row>
    <row r="98" spans="1:30" x14ac:dyDescent="0.35">
      <c r="A98" s="17">
        <v>35796</v>
      </c>
      <c r="B98" s="10">
        <f t="shared" si="8"/>
        <v>122842100</v>
      </c>
      <c r="C98" s="13">
        <v>645000</v>
      </c>
      <c r="D98" s="4">
        <v>5544000</v>
      </c>
      <c r="E98" s="4">
        <v>17511000</v>
      </c>
      <c r="F98" s="4">
        <v>4670900</v>
      </c>
      <c r="G98" s="4">
        <v>5712900</v>
      </c>
      <c r="H98" s="4">
        <v>14451900</v>
      </c>
      <c r="I98" s="4">
        <v>3144000</v>
      </c>
      <c r="J98" s="4">
        <v>7376000</v>
      </c>
      <c r="K98" s="4">
        <v>12151600</v>
      </c>
      <c r="L98" s="4">
        <v>10445000</v>
      </c>
      <c r="M98" s="4">
        <v>21508800</v>
      </c>
      <c r="N98" s="9">
        <v>19681000</v>
      </c>
      <c r="O98" s="1"/>
      <c r="P98" s="23">
        <f t="shared" si="10"/>
        <v>5.2506428984851281E-3</v>
      </c>
      <c r="Q98" s="23">
        <f t="shared" si="9"/>
        <v>4.5131107332095431E-2</v>
      </c>
      <c r="R98" s="23">
        <f t="shared" si="9"/>
        <v>0.14254884929515207</v>
      </c>
      <c r="S98" s="23">
        <f t="shared" si="9"/>
        <v>3.8023609169820442E-2</v>
      </c>
      <c r="T98" s="23">
        <f t="shared" si="9"/>
        <v>4.6506043123652231E-2</v>
      </c>
      <c r="U98" s="23">
        <f t="shared" si="9"/>
        <v>0.11764614899940655</v>
      </c>
      <c r="V98" s="23">
        <f t="shared" si="9"/>
        <v>2.5593831430755418E-2</v>
      </c>
      <c r="W98" s="23">
        <f t="shared" si="9"/>
        <v>6.0044561270118306E-2</v>
      </c>
      <c r="X98" s="23">
        <f t="shared" si="9"/>
        <v>9.8920484101134715E-2</v>
      </c>
      <c r="Y98" s="23">
        <f t="shared" si="9"/>
        <v>8.5027852828956849E-2</v>
      </c>
      <c r="Z98" s="23">
        <f t="shared" si="9"/>
        <v>0.17509306662780919</v>
      </c>
      <c r="AA98" s="23">
        <f t="shared" si="9"/>
        <v>0.16021380292261367</v>
      </c>
      <c r="AD98" s="1"/>
    </row>
    <row r="99" spans="1:30" x14ac:dyDescent="0.35">
      <c r="A99" s="17">
        <v>35827</v>
      </c>
      <c r="B99" s="10">
        <f t="shared" si="8"/>
        <v>123617200</v>
      </c>
      <c r="C99" s="13">
        <v>643000</v>
      </c>
      <c r="D99" s="4">
        <v>5542000</v>
      </c>
      <c r="E99" s="4">
        <v>17536000</v>
      </c>
      <c r="F99" s="4">
        <v>4681800</v>
      </c>
      <c r="G99" s="4">
        <v>5723400</v>
      </c>
      <c r="H99" s="4">
        <v>14239500</v>
      </c>
      <c r="I99" s="4">
        <v>3161000</v>
      </c>
      <c r="J99" s="4">
        <v>7397000</v>
      </c>
      <c r="K99" s="4">
        <v>12182800</v>
      </c>
      <c r="L99" s="4">
        <v>10595000</v>
      </c>
      <c r="M99" s="4">
        <v>21846700</v>
      </c>
      <c r="N99" s="9">
        <v>20069000</v>
      </c>
      <c r="O99" s="1"/>
      <c r="P99" s="23">
        <f t="shared" si="10"/>
        <v>5.2015415330552706E-3</v>
      </c>
      <c r="Q99" s="23">
        <f t="shared" si="9"/>
        <v>4.4831948952087572E-2</v>
      </c>
      <c r="R99" s="23">
        <f t="shared" si="9"/>
        <v>0.1418572819963565</v>
      </c>
      <c r="S99" s="23">
        <f t="shared" si="9"/>
        <v>3.7873370372407726E-2</v>
      </c>
      <c r="T99" s="23">
        <f t="shared" si="9"/>
        <v>4.6299382286607363E-2</v>
      </c>
      <c r="U99" s="23">
        <f t="shared" si="9"/>
        <v>0.11519028096413768</v>
      </c>
      <c r="V99" s="23">
        <f t="shared" si="9"/>
        <v>2.557087525036969E-2</v>
      </c>
      <c r="W99" s="23">
        <f t="shared" si="9"/>
        <v>5.9837951353047959E-2</v>
      </c>
      <c r="X99" s="23">
        <f t="shared" si="9"/>
        <v>9.8552628598609249E-2</v>
      </c>
      <c r="Y99" s="23">
        <f t="shared" si="9"/>
        <v>8.5708137702520365E-2</v>
      </c>
      <c r="Z99" s="23">
        <f t="shared" si="9"/>
        <v>0.17672864293965565</v>
      </c>
      <c r="AA99" s="23">
        <f t="shared" si="9"/>
        <v>0.16234795805114499</v>
      </c>
      <c r="AD99" s="1"/>
    </row>
    <row r="100" spans="1:30" x14ac:dyDescent="0.35">
      <c r="A100" s="17">
        <v>35855</v>
      </c>
      <c r="B100" s="10">
        <f t="shared" si="8"/>
        <v>124340900</v>
      </c>
      <c r="C100" s="13">
        <v>642000</v>
      </c>
      <c r="D100" s="4">
        <v>5602000</v>
      </c>
      <c r="E100" s="4">
        <v>17569000</v>
      </c>
      <c r="F100" s="4">
        <v>4698800</v>
      </c>
      <c r="G100" s="4">
        <v>5747800</v>
      </c>
      <c r="H100" s="4">
        <v>14222500</v>
      </c>
      <c r="I100" s="4">
        <v>3171000</v>
      </c>
      <c r="J100" s="4">
        <v>7446000</v>
      </c>
      <c r="K100" s="4">
        <v>12228900</v>
      </c>
      <c r="L100" s="4">
        <v>10801000</v>
      </c>
      <c r="M100" s="4">
        <v>22036900</v>
      </c>
      <c r="N100" s="9">
        <v>20175000</v>
      </c>
      <c r="O100" s="1"/>
      <c r="P100" s="23">
        <f t="shared" si="10"/>
        <v>5.1632246509394734E-3</v>
      </c>
      <c r="Q100" s="23">
        <f t="shared" si="9"/>
        <v>4.5053558402745997E-2</v>
      </c>
      <c r="R100" s="23">
        <f t="shared" si="9"/>
        <v>0.14129703098497759</v>
      </c>
      <c r="S100" s="23">
        <f t="shared" si="9"/>
        <v>3.7789657305038006E-2</v>
      </c>
      <c r="T100" s="23">
        <f t="shared" si="9"/>
        <v>4.622614119730515E-2</v>
      </c>
      <c r="U100" s="23">
        <f t="shared" si="9"/>
        <v>0.1143831193115057</v>
      </c>
      <c r="V100" s="23">
        <f t="shared" si="9"/>
        <v>2.5502469420761793E-2</v>
      </c>
      <c r="W100" s="23">
        <f t="shared" si="9"/>
        <v>5.9883755063699876E-2</v>
      </c>
      <c r="X100" s="23">
        <f t="shared" si="9"/>
        <v>9.8349778713198957E-2</v>
      </c>
      <c r="Y100" s="23">
        <f t="shared" si="9"/>
        <v>8.6866027188157724E-2</v>
      </c>
      <c r="Z100" s="23">
        <f t="shared" si="9"/>
        <v>0.17722969674499703</v>
      </c>
      <c r="AA100" s="23">
        <f t="shared" si="9"/>
        <v>0.16225554101667272</v>
      </c>
      <c r="AD100" s="1"/>
    </row>
    <row r="101" spans="1:30" x14ac:dyDescent="0.35">
      <c r="A101" s="17">
        <v>35886</v>
      </c>
      <c r="B101" s="10">
        <f t="shared" si="8"/>
        <v>125382000</v>
      </c>
      <c r="C101" s="13">
        <v>641000</v>
      </c>
      <c r="D101" s="4">
        <v>5919000</v>
      </c>
      <c r="E101" s="4">
        <v>17580000</v>
      </c>
      <c r="F101" s="4">
        <v>4716300</v>
      </c>
      <c r="G101" s="4">
        <v>5770200</v>
      </c>
      <c r="H101" s="4">
        <v>14318200</v>
      </c>
      <c r="I101" s="4">
        <v>3184000</v>
      </c>
      <c r="J101" s="4">
        <v>7485000</v>
      </c>
      <c r="K101" s="4">
        <v>12262700</v>
      </c>
      <c r="L101" s="4">
        <v>11087000</v>
      </c>
      <c r="M101" s="4">
        <v>22244600</v>
      </c>
      <c r="N101" s="9">
        <v>20174000</v>
      </c>
      <c r="O101" s="1"/>
      <c r="P101" s="23">
        <f t="shared" si="10"/>
        <v>5.1123765771801371E-3</v>
      </c>
      <c r="Q101" s="23">
        <f t="shared" si="9"/>
        <v>4.7207733167440299E-2</v>
      </c>
      <c r="R101" s="23">
        <f t="shared" si="9"/>
        <v>0.14021151361439441</v>
      </c>
      <c r="S101" s="23">
        <f t="shared" si="9"/>
        <v>3.761544719337704E-2</v>
      </c>
      <c r="T101" s="23">
        <f t="shared" si="9"/>
        <v>4.6020959946403789E-2</v>
      </c>
      <c r="U101" s="23">
        <f t="shared" si="9"/>
        <v>0.11419661514411956</v>
      </c>
      <c r="V101" s="23">
        <f t="shared" si="9"/>
        <v>2.5394394729706019E-2</v>
      </c>
      <c r="W101" s="23">
        <f t="shared" si="9"/>
        <v>5.9697564243671342E-2</v>
      </c>
      <c r="X101" s="23">
        <f t="shared" si="9"/>
        <v>9.780271490325565E-2</v>
      </c>
      <c r="Y101" s="23">
        <f t="shared" si="9"/>
        <v>8.8425770844299825E-2</v>
      </c>
      <c r="Z101" s="23">
        <f t="shared" si="9"/>
        <v>0.17741462091847315</v>
      </c>
      <c r="AA101" s="23">
        <f t="shared" si="9"/>
        <v>0.16090028871767878</v>
      </c>
      <c r="AD101" s="1"/>
    </row>
    <row r="102" spans="1:30" x14ac:dyDescent="0.35">
      <c r="A102" s="17">
        <v>35916</v>
      </c>
      <c r="B102" s="10">
        <f t="shared" si="8"/>
        <v>126465100</v>
      </c>
      <c r="C102" s="13">
        <v>646000</v>
      </c>
      <c r="D102" s="4">
        <v>6147000</v>
      </c>
      <c r="E102" s="4">
        <v>17607000</v>
      </c>
      <c r="F102" s="4">
        <v>4766500</v>
      </c>
      <c r="G102" s="4">
        <v>5798900</v>
      </c>
      <c r="H102" s="4">
        <v>14468200</v>
      </c>
      <c r="I102" s="4">
        <v>3203000</v>
      </c>
      <c r="J102" s="4">
        <v>7530000</v>
      </c>
      <c r="K102" s="4">
        <v>12310100</v>
      </c>
      <c r="L102" s="4">
        <v>11455000</v>
      </c>
      <c r="M102" s="4">
        <v>22271400</v>
      </c>
      <c r="N102" s="9">
        <v>20262000</v>
      </c>
      <c r="O102" s="1"/>
      <c r="P102" s="23">
        <f t="shared" si="10"/>
        <v>5.1081286457686746E-3</v>
      </c>
      <c r="Q102" s="23">
        <f t="shared" si="9"/>
        <v>4.8606295333653314E-2</v>
      </c>
      <c r="R102" s="23">
        <f t="shared" si="9"/>
        <v>0.1392241812167942</v>
      </c>
      <c r="S102" s="23">
        <f t="shared" si="9"/>
        <v>3.7690240232285427E-2</v>
      </c>
      <c r="T102" s="23">
        <f t="shared" si="9"/>
        <v>4.5853757281653196E-2</v>
      </c>
      <c r="U102" s="23">
        <f t="shared" si="9"/>
        <v>0.11440468556147111</v>
      </c>
      <c r="V102" s="23">
        <f t="shared" si="9"/>
        <v>2.5327145591945922E-2</v>
      </c>
      <c r="W102" s="23">
        <f t="shared" si="9"/>
        <v>5.9542118734733931E-2</v>
      </c>
      <c r="X102" s="23">
        <f t="shared" si="9"/>
        <v>9.7339898517456599E-2</v>
      </c>
      <c r="Y102" s="23">
        <f t="shared" si="9"/>
        <v>9.0578349283715429E-2</v>
      </c>
      <c r="Z102" s="23">
        <f t="shared" si="9"/>
        <v>0.17610708408881184</v>
      </c>
      <c r="AA102" s="23">
        <f t="shared" si="9"/>
        <v>0.16021811551171034</v>
      </c>
      <c r="AD102" s="1"/>
    </row>
    <row r="103" spans="1:30" x14ac:dyDescent="0.35">
      <c r="A103" s="17">
        <v>35947</v>
      </c>
      <c r="B103" s="10">
        <f t="shared" si="8"/>
        <v>127128400</v>
      </c>
      <c r="C103" s="13">
        <v>655000</v>
      </c>
      <c r="D103" s="4">
        <v>6356000</v>
      </c>
      <c r="E103" s="4">
        <v>17709000</v>
      </c>
      <c r="F103" s="4">
        <v>4789300</v>
      </c>
      <c r="G103" s="4">
        <v>5825000</v>
      </c>
      <c r="H103" s="4">
        <v>14565300</v>
      </c>
      <c r="I103" s="4">
        <v>3223000</v>
      </c>
      <c r="J103" s="4">
        <v>7624000</v>
      </c>
      <c r="K103" s="4">
        <v>12354800</v>
      </c>
      <c r="L103" s="4">
        <v>11792000</v>
      </c>
      <c r="M103" s="4">
        <v>22311000</v>
      </c>
      <c r="N103" s="9">
        <v>19924000</v>
      </c>
      <c r="O103" s="1"/>
      <c r="P103" s="23">
        <f t="shared" si="10"/>
        <v>5.1522712470226948E-3</v>
      </c>
      <c r="Q103" s="23">
        <f t="shared" si="9"/>
        <v>4.9996696253551527E-2</v>
      </c>
      <c r="R103" s="23">
        <f t="shared" si="9"/>
        <v>0.13930010918095406</v>
      </c>
      <c r="S103" s="23">
        <f t="shared" si="9"/>
        <v>3.7672935394451594E-2</v>
      </c>
      <c r="T103" s="23">
        <f t="shared" si="9"/>
        <v>4.5819816815125494E-2</v>
      </c>
      <c r="U103" s="23">
        <f t="shared" si="9"/>
        <v>0.11457156701413689</v>
      </c>
      <c r="V103" s="23">
        <f t="shared" si="9"/>
        <v>2.5352320960540683E-2</v>
      </c>
      <c r="W103" s="23">
        <f t="shared" si="9"/>
        <v>5.9970864102749662E-2</v>
      </c>
      <c r="X103" s="23">
        <f t="shared" si="9"/>
        <v>9.7183634813306857E-2</v>
      </c>
      <c r="Y103" s="23">
        <f t="shared" si="9"/>
        <v>9.2756614572353624E-2</v>
      </c>
      <c r="Z103" s="23">
        <f t="shared" si="9"/>
        <v>0.17549973098064633</v>
      </c>
      <c r="AA103" s="23">
        <f t="shared" si="9"/>
        <v>0.15672343866516059</v>
      </c>
      <c r="AD103" s="1"/>
    </row>
    <row r="104" spans="1:30" x14ac:dyDescent="0.35">
      <c r="A104" s="17">
        <v>35977</v>
      </c>
      <c r="B104" s="10">
        <f t="shared" si="8"/>
        <v>126056600</v>
      </c>
      <c r="C104" s="13">
        <v>655000</v>
      </c>
      <c r="D104" s="4">
        <v>6496000</v>
      </c>
      <c r="E104" s="4">
        <v>17404000</v>
      </c>
      <c r="F104" s="4">
        <v>4756600</v>
      </c>
      <c r="G104" s="4">
        <v>5825500</v>
      </c>
      <c r="H104" s="4">
        <v>14598400</v>
      </c>
      <c r="I104" s="4">
        <v>3246000</v>
      </c>
      <c r="J104" s="4">
        <v>7676000</v>
      </c>
      <c r="K104" s="4">
        <v>12398500</v>
      </c>
      <c r="L104" s="4">
        <v>11838000</v>
      </c>
      <c r="M104" s="4">
        <v>22315600</v>
      </c>
      <c r="N104" s="9">
        <v>18847000</v>
      </c>
      <c r="O104" s="1"/>
      <c r="P104" s="23">
        <f t="shared" si="10"/>
        <v>5.1960785869204782E-3</v>
      </c>
      <c r="Q104" s="23">
        <f t="shared" si="9"/>
        <v>5.153240687119913E-2</v>
      </c>
      <c r="R104" s="23">
        <f t="shared" si="9"/>
        <v>0.13806496446834199</v>
      </c>
      <c r="S104" s="23">
        <f t="shared" si="9"/>
        <v>3.7733843368772439E-2</v>
      </c>
      <c r="T104" s="23">
        <f t="shared" si="9"/>
        <v>4.6213367645962213E-2</v>
      </c>
      <c r="U104" s="23">
        <f t="shared" si="9"/>
        <v>0.11580829563862582</v>
      </c>
      <c r="V104" s="23">
        <f t="shared" si="9"/>
        <v>2.5750337546784539E-2</v>
      </c>
      <c r="W104" s="23">
        <f t="shared" si="9"/>
        <v>6.0893281272063504E-2</v>
      </c>
      <c r="X104" s="23">
        <f t="shared" si="9"/>
        <v>9.835661123653977E-2</v>
      </c>
      <c r="Y104" s="23">
        <f t="shared" si="9"/>
        <v>9.39101958961292E-2</v>
      </c>
      <c r="Z104" s="23">
        <f t="shared" si="9"/>
        <v>0.17702841422027882</v>
      </c>
      <c r="AA104" s="23">
        <f t="shared" si="9"/>
        <v>0.14951220324838208</v>
      </c>
      <c r="AD104" s="1"/>
    </row>
    <row r="105" spans="1:30" x14ac:dyDescent="0.35">
      <c r="A105" s="17">
        <v>36008</v>
      </c>
      <c r="B105" s="10">
        <f t="shared" si="8"/>
        <v>126299300</v>
      </c>
      <c r="C105" s="13">
        <v>655000</v>
      </c>
      <c r="D105" s="4">
        <v>6541000</v>
      </c>
      <c r="E105" s="4">
        <v>17640000</v>
      </c>
      <c r="F105" s="4">
        <v>4777500</v>
      </c>
      <c r="G105" s="4">
        <v>5827400</v>
      </c>
      <c r="H105" s="4">
        <v>14613400</v>
      </c>
      <c r="I105" s="4">
        <v>3245000</v>
      </c>
      <c r="J105" s="4">
        <v>7679000</v>
      </c>
      <c r="K105" s="4">
        <v>12356300</v>
      </c>
      <c r="L105" s="4">
        <v>11844000</v>
      </c>
      <c r="M105" s="4">
        <v>22354700</v>
      </c>
      <c r="N105" s="9">
        <v>18766000</v>
      </c>
      <c r="O105" s="1"/>
      <c r="P105" s="23">
        <f t="shared" si="10"/>
        <v>5.1860936679775736E-3</v>
      </c>
      <c r="Q105" s="23">
        <f t="shared" si="9"/>
        <v>5.1789677377467654E-2</v>
      </c>
      <c r="R105" s="23">
        <f t="shared" si="9"/>
        <v>0.13966823252385405</v>
      </c>
      <c r="S105" s="23">
        <f t="shared" si="9"/>
        <v>3.7826812975210469E-2</v>
      </c>
      <c r="T105" s="23">
        <f t="shared" si="9"/>
        <v>4.6139606474461851E-2</v>
      </c>
      <c r="U105" s="23">
        <f t="shared" si="9"/>
        <v>0.11570452092766943</v>
      </c>
      <c r="V105" s="23">
        <f t="shared" si="9"/>
        <v>2.569293733219424E-2</v>
      </c>
      <c r="W105" s="23">
        <f t="shared" si="9"/>
        <v>6.0800020269312659E-2</v>
      </c>
      <c r="X105" s="23">
        <f t="shared" si="9"/>
        <v>9.7833479678826413E-2</v>
      </c>
      <c r="Y105" s="23">
        <f t="shared" si="9"/>
        <v>9.3777241837444861E-2</v>
      </c>
      <c r="Z105" s="23">
        <f t="shared" si="9"/>
        <v>0.17699781392295919</v>
      </c>
      <c r="AA105" s="23">
        <f t="shared" si="9"/>
        <v>0.1485835630126216</v>
      </c>
      <c r="AD105" s="1"/>
    </row>
    <row r="106" spans="1:30" x14ac:dyDescent="0.35">
      <c r="A106" s="17">
        <v>36039</v>
      </c>
      <c r="B106" s="10">
        <f t="shared" si="8"/>
        <v>127107500</v>
      </c>
      <c r="C106" s="13">
        <v>648000</v>
      </c>
      <c r="D106" s="4">
        <v>6468000</v>
      </c>
      <c r="E106" s="4">
        <v>17632000</v>
      </c>
      <c r="F106" s="4">
        <v>4847500</v>
      </c>
      <c r="G106" s="4">
        <v>5815500</v>
      </c>
      <c r="H106" s="4">
        <v>14597700</v>
      </c>
      <c r="I106" s="4">
        <v>3231000</v>
      </c>
      <c r="J106" s="4">
        <v>7623000</v>
      </c>
      <c r="K106" s="4">
        <v>12383100</v>
      </c>
      <c r="L106" s="4">
        <v>11550000</v>
      </c>
      <c r="M106" s="4">
        <v>22540700</v>
      </c>
      <c r="N106" s="9">
        <v>19771000</v>
      </c>
      <c r="O106" s="1"/>
      <c r="P106" s="23">
        <f t="shared" si="10"/>
        <v>5.0980469287807565E-3</v>
      </c>
      <c r="Q106" s="23">
        <f t="shared" si="9"/>
        <v>5.0886061011348661E-2</v>
      </c>
      <c r="R106" s="23">
        <f t="shared" si="9"/>
        <v>0.13871722754361465</v>
      </c>
      <c r="S106" s="23">
        <f t="shared" si="9"/>
        <v>3.8137010011210982E-2</v>
      </c>
      <c r="T106" s="23">
        <f t="shared" si="9"/>
        <v>4.5752610978895818E-2</v>
      </c>
      <c r="U106" s="23">
        <f t="shared" si="9"/>
        <v>0.11484530810534391</v>
      </c>
      <c r="V106" s="23">
        <f t="shared" si="9"/>
        <v>2.5419428436559605E-2</v>
      </c>
      <c r="W106" s="23">
        <f t="shared" si="9"/>
        <v>5.9972857620518065E-2</v>
      </c>
      <c r="X106" s="23">
        <f t="shared" si="9"/>
        <v>9.7422260684853379E-2</v>
      </c>
      <c r="Y106" s="23">
        <f t="shared" si="9"/>
        <v>9.0867966091694036E-2</v>
      </c>
      <c r="Z106" s="23">
        <f t="shared" si="9"/>
        <v>0.17733571976476603</v>
      </c>
      <c r="AA106" s="23">
        <f t="shared" si="9"/>
        <v>0.15554550282241411</v>
      </c>
      <c r="AD106" s="1"/>
    </row>
    <row r="107" spans="1:30" x14ac:dyDescent="0.35">
      <c r="A107" s="17">
        <v>36069</v>
      </c>
      <c r="B107" s="10">
        <f t="shared" si="8"/>
        <v>127887000</v>
      </c>
      <c r="C107" s="13">
        <v>644000</v>
      </c>
      <c r="D107" s="4">
        <v>6490000</v>
      </c>
      <c r="E107" s="4">
        <v>17551000</v>
      </c>
      <c r="F107" s="4">
        <v>4868400.0000000009</v>
      </c>
      <c r="G107" s="4">
        <v>5823800</v>
      </c>
      <c r="H107" s="4">
        <v>14741800</v>
      </c>
      <c r="I107" s="4">
        <v>3248000</v>
      </c>
      <c r="J107" s="4">
        <v>7632000</v>
      </c>
      <c r="K107" s="4">
        <v>12438100</v>
      </c>
      <c r="L107" s="4">
        <v>11223000</v>
      </c>
      <c r="M107" s="4">
        <v>22928900</v>
      </c>
      <c r="N107" s="9">
        <v>20298000</v>
      </c>
      <c r="O107" s="1"/>
      <c r="P107" s="23">
        <f t="shared" si="10"/>
        <v>5.0356955749998045E-3</v>
      </c>
      <c r="Q107" s="23">
        <f t="shared" si="9"/>
        <v>5.0747925903336537E-2</v>
      </c>
      <c r="R107" s="23">
        <f t="shared" si="9"/>
        <v>0.13723834322487821</v>
      </c>
      <c r="S107" s="23">
        <f t="shared" si="9"/>
        <v>3.8067981890262503E-2</v>
      </c>
      <c r="T107" s="23">
        <f t="shared" si="9"/>
        <v>4.5538639580254441E-2</v>
      </c>
      <c r="U107" s="23">
        <f t="shared" si="9"/>
        <v>0.11527207612970826</v>
      </c>
      <c r="V107" s="23">
        <f t="shared" si="9"/>
        <v>2.5397421160868579E-2</v>
      </c>
      <c r="W107" s="23">
        <f t="shared" si="9"/>
        <v>5.9677684205587743E-2</v>
      </c>
      <c r="X107" s="23">
        <f t="shared" si="9"/>
        <v>9.7258517284790486E-2</v>
      </c>
      <c r="Y107" s="23">
        <f t="shared" si="9"/>
        <v>8.7757160618358393E-2</v>
      </c>
      <c r="Z107" s="23">
        <f t="shared" si="9"/>
        <v>0.17929031097765996</v>
      </c>
      <c r="AA107" s="23">
        <f t="shared" si="9"/>
        <v>0.15871824344929508</v>
      </c>
      <c r="AD107" s="1"/>
    </row>
    <row r="108" spans="1:30" x14ac:dyDescent="0.35">
      <c r="A108" s="17">
        <v>36100</v>
      </c>
      <c r="B108" s="10">
        <f t="shared" si="8"/>
        <v>128290000</v>
      </c>
      <c r="C108" s="13">
        <v>635000</v>
      </c>
      <c r="D108" s="4">
        <v>6410000</v>
      </c>
      <c r="E108" s="4">
        <v>17502000</v>
      </c>
      <c r="F108" s="4">
        <v>4882900</v>
      </c>
      <c r="G108" s="4">
        <v>5830900</v>
      </c>
      <c r="H108" s="4">
        <v>15110600</v>
      </c>
      <c r="I108" s="4">
        <v>3270000</v>
      </c>
      <c r="J108" s="4">
        <v>7645000</v>
      </c>
      <c r="K108" s="4">
        <v>12474000</v>
      </c>
      <c r="L108" s="4">
        <v>11052000</v>
      </c>
      <c r="M108" s="4">
        <v>22983600</v>
      </c>
      <c r="N108" s="9">
        <v>20494000</v>
      </c>
      <c r="O108" s="1"/>
      <c r="P108" s="23">
        <f t="shared" si="10"/>
        <v>4.9497232831865303E-3</v>
      </c>
      <c r="Q108" s="23">
        <f t="shared" si="9"/>
        <v>4.9964923220827809E-2</v>
      </c>
      <c r="R108" s="23">
        <f t="shared" si="9"/>
        <v>0.13642528646036323</v>
      </c>
      <c r="S108" s="23">
        <f t="shared" si="9"/>
        <v>3.8061423337750408E-2</v>
      </c>
      <c r="T108" s="23">
        <f t="shared" si="9"/>
        <v>4.545093148335802E-2</v>
      </c>
      <c r="U108" s="23">
        <f t="shared" si="9"/>
        <v>0.11778470652428093</v>
      </c>
      <c r="V108" s="23">
        <f t="shared" si="9"/>
        <v>2.548912619845662E-2</v>
      </c>
      <c r="W108" s="23">
        <f t="shared" si="9"/>
        <v>5.9591550393639413E-2</v>
      </c>
      <c r="X108" s="23">
        <f t="shared" si="9"/>
        <v>9.7232831865305167E-2</v>
      </c>
      <c r="Y108" s="23">
        <f t="shared" si="9"/>
        <v>8.6148569646893755E-2</v>
      </c>
      <c r="Z108" s="23">
        <f t="shared" si="9"/>
        <v>0.17915348039597787</v>
      </c>
      <c r="AA108" s="23">
        <f t="shared" si="9"/>
        <v>0.15974744718996026</v>
      </c>
      <c r="AD108" s="1"/>
    </row>
    <row r="109" spans="1:30" x14ac:dyDescent="0.35">
      <c r="A109" s="17">
        <v>36130</v>
      </c>
      <c r="B109" s="10">
        <f t="shared" si="8"/>
        <v>128458200</v>
      </c>
      <c r="C109" s="13">
        <v>627000</v>
      </c>
      <c r="D109" s="4">
        <v>6277000</v>
      </c>
      <c r="E109" s="4">
        <v>17475000</v>
      </c>
      <c r="F109" s="4">
        <v>4919599.9999999991</v>
      </c>
      <c r="G109" s="4">
        <v>5841600</v>
      </c>
      <c r="H109" s="4">
        <v>15384500</v>
      </c>
      <c r="I109" s="4">
        <v>3293000</v>
      </c>
      <c r="J109" s="4">
        <v>7672000</v>
      </c>
      <c r="K109" s="4">
        <v>12501800</v>
      </c>
      <c r="L109" s="4">
        <v>11096000</v>
      </c>
      <c r="M109" s="4">
        <v>22923700</v>
      </c>
      <c r="N109" s="9">
        <v>20447000</v>
      </c>
      <c r="O109" s="1"/>
      <c r="P109" s="23">
        <f t="shared" si="10"/>
        <v>4.8809651699930406E-3</v>
      </c>
      <c r="Q109" s="23">
        <f t="shared" si="9"/>
        <v>4.8864144134045162E-2</v>
      </c>
      <c r="R109" s="23">
        <f t="shared" si="9"/>
        <v>0.13603646945076298</v>
      </c>
      <c r="S109" s="23">
        <f t="shared" ref="S109:AA137" si="11">F109/$B109</f>
        <v>3.8297282695849692E-2</v>
      </c>
      <c r="T109" s="23">
        <f t="shared" si="11"/>
        <v>4.5474714732107409E-2</v>
      </c>
      <c r="U109" s="23">
        <f t="shared" si="11"/>
        <v>0.11976269323406369</v>
      </c>
      <c r="V109" s="23">
        <f t="shared" si="11"/>
        <v>2.5634797934269669E-2</v>
      </c>
      <c r="W109" s="23">
        <f t="shared" si="11"/>
        <v>5.9723707789771305E-2</v>
      </c>
      <c r="X109" s="23">
        <f t="shared" si="11"/>
        <v>9.7321930402263154E-2</v>
      </c>
      <c r="Y109" s="23">
        <f t="shared" si="11"/>
        <v>8.6378292705331386E-2</v>
      </c>
      <c r="Z109" s="23">
        <f t="shared" si="11"/>
        <v>0.17845260170234364</v>
      </c>
      <c r="AA109" s="23">
        <f t="shared" si="11"/>
        <v>0.15917240004919889</v>
      </c>
      <c r="AD109" s="1"/>
    </row>
    <row r="110" spans="1:30" x14ac:dyDescent="0.35">
      <c r="A110" s="17">
        <v>36161</v>
      </c>
      <c r="B110" s="10">
        <f t="shared" si="8"/>
        <v>125707300</v>
      </c>
      <c r="C110" s="13">
        <v>603000</v>
      </c>
      <c r="D110" s="4">
        <v>5912000</v>
      </c>
      <c r="E110" s="4">
        <v>17324000</v>
      </c>
      <c r="F110" s="4">
        <v>4804200</v>
      </c>
      <c r="G110" s="4">
        <v>5789900</v>
      </c>
      <c r="H110" s="4">
        <v>14701300</v>
      </c>
      <c r="I110" s="4">
        <v>3292000</v>
      </c>
      <c r="J110" s="4">
        <v>7659000</v>
      </c>
      <c r="K110" s="4">
        <v>12456600</v>
      </c>
      <c r="L110" s="4">
        <v>10720000</v>
      </c>
      <c r="M110" s="4">
        <v>22450300</v>
      </c>
      <c r="N110" s="9">
        <v>19995000</v>
      </c>
      <c r="O110" s="1"/>
      <c r="P110" s="23">
        <f t="shared" si="10"/>
        <v>4.7968574617384989E-3</v>
      </c>
      <c r="Q110" s="23">
        <f t="shared" si="10"/>
        <v>4.7029886092534008E-2</v>
      </c>
      <c r="R110" s="23">
        <f t="shared" si="10"/>
        <v>0.13781220342812231</v>
      </c>
      <c r="S110" s="23">
        <f t="shared" si="11"/>
        <v>3.8217350941432998E-2</v>
      </c>
      <c r="T110" s="23">
        <f t="shared" si="11"/>
        <v>4.60585821189382E-2</v>
      </c>
      <c r="U110" s="23">
        <f t="shared" si="11"/>
        <v>0.1169486577151844</v>
      </c>
      <c r="V110" s="23">
        <f t="shared" si="11"/>
        <v>2.6187818845842682E-2</v>
      </c>
      <c r="W110" s="23">
        <f t="shared" si="11"/>
        <v>6.0927249252827796E-2</v>
      </c>
      <c r="X110" s="23">
        <f t="shared" si="11"/>
        <v>9.9092097276769125E-2</v>
      </c>
      <c r="Y110" s="23">
        <f t="shared" si="11"/>
        <v>8.52774659864622E-2</v>
      </c>
      <c r="Z110" s="23">
        <f t="shared" si="11"/>
        <v>0.17859185584289855</v>
      </c>
      <c r="AA110" s="23">
        <f t="shared" si="11"/>
        <v>0.15905997503724922</v>
      </c>
      <c r="AD110" s="1"/>
    </row>
    <row r="111" spans="1:30" x14ac:dyDescent="0.35">
      <c r="A111" s="17">
        <v>36192</v>
      </c>
      <c r="B111" s="10">
        <f t="shared" si="8"/>
        <v>126696600</v>
      </c>
      <c r="C111" s="13">
        <v>595000</v>
      </c>
      <c r="D111" s="4">
        <v>5972000</v>
      </c>
      <c r="E111" s="4">
        <v>17305000</v>
      </c>
      <c r="F111" s="4">
        <v>4809099.9999999991</v>
      </c>
      <c r="G111" s="4">
        <v>5816300</v>
      </c>
      <c r="H111" s="4">
        <v>14563500</v>
      </c>
      <c r="I111" s="4">
        <v>3322000</v>
      </c>
      <c r="J111" s="4">
        <v>7663000</v>
      </c>
      <c r="K111" s="4">
        <v>12503900</v>
      </c>
      <c r="L111" s="4">
        <v>10891000</v>
      </c>
      <c r="M111" s="4">
        <v>22826800</v>
      </c>
      <c r="N111" s="9">
        <v>20429000</v>
      </c>
      <c r="O111" s="1"/>
      <c r="P111" s="23">
        <f t="shared" si="10"/>
        <v>4.6962586209890397E-3</v>
      </c>
      <c r="Q111" s="23">
        <f t="shared" si="10"/>
        <v>4.7136229385792518E-2</v>
      </c>
      <c r="R111" s="23">
        <f t="shared" si="10"/>
        <v>0.13658614359027788</v>
      </c>
      <c r="S111" s="23">
        <f t="shared" si="11"/>
        <v>3.7957608965039309E-2</v>
      </c>
      <c r="T111" s="23">
        <f t="shared" si="11"/>
        <v>4.590730927270345E-2</v>
      </c>
      <c r="U111" s="23">
        <f t="shared" si="11"/>
        <v>0.11494783601138468</v>
      </c>
      <c r="V111" s="23">
        <f t="shared" si="11"/>
        <v>2.6220119561219481E-2</v>
      </c>
      <c r="W111" s="23">
        <f t="shared" si="11"/>
        <v>6.0483075315359687E-2</v>
      </c>
      <c r="X111" s="23">
        <f t="shared" si="11"/>
        <v>9.8691677598293878E-2</v>
      </c>
      <c r="Y111" s="23">
        <f t="shared" si="11"/>
        <v>8.5961264943179211E-2</v>
      </c>
      <c r="Z111" s="23">
        <f t="shared" si="11"/>
        <v>0.18016900216738255</v>
      </c>
      <c r="AA111" s="23">
        <f t="shared" si="11"/>
        <v>0.16124347456837831</v>
      </c>
      <c r="AD111" s="1"/>
    </row>
    <row r="112" spans="1:30" x14ac:dyDescent="0.35">
      <c r="A112" s="17">
        <v>36220</v>
      </c>
      <c r="B112" s="10">
        <f t="shared" si="8"/>
        <v>127409300</v>
      </c>
      <c r="C112" s="13">
        <v>593000</v>
      </c>
      <c r="D112" s="4">
        <v>6042000</v>
      </c>
      <c r="E112" s="4">
        <v>17303000</v>
      </c>
      <c r="F112" s="4">
        <v>4827200</v>
      </c>
      <c r="G112" s="4">
        <v>5833700</v>
      </c>
      <c r="H112" s="4">
        <v>14571400</v>
      </c>
      <c r="I112" s="4">
        <v>3331000</v>
      </c>
      <c r="J112" s="4">
        <v>7684000</v>
      </c>
      <c r="K112" s="4">
        <v>12554300</v>
      </c>
      <c r="L112" s="4">
        <v>11100000</v>
      </c>
      <c r="M112" s="4">
        <v>23014700</v>
      </c>
      <c r="N112" s="9">
        <v>20555000</v>
      </c>
      <c r="O112" s="1"/>
      <c r="P112" s="23">
        <f t="shared" si="10"/>
        <v>4.6542913272422026E-3</v>
      </c>
      <c r="Q112" s="23">
        <f t="shared" si="10"/>
        <v>4.7421969981783121E-2</v>
      </c>
      <c r="R112" s="23">
        <f t="shared" si="10"/>
        <v>0.13580641287566919</v>
      </c>
      <c r="S112" s="23">
        <f t="shared" si="11"/>
        <v>3.7887344173463004E-2</v>
      </c>
      <c r="T112" s="23">
        <f t="shared" si="11"/>
        <v>4.5787081476783877E-2</v>
      </c>
      <c r="U112" s="23">
        <f t="shared" si="11"/>
        <v>0.11436684763200175</v>
      </c>
      <c r="V112" s="23">
        <f t="shared" si="11"/>
        <v>2.6144088382873149E-2</v>
      </c>
      <c r="W112" s="23">
        <f t="shared" si="11"/>
        <v>6.0309569238666254E-2</v>
      </c>
      <c r="X112" s="23">
        <f t="shared" si="11"/>
        <v>9.8535193270820887E-2</v>
      </c>
      <c r="Y112" s="23">
        <f t="shared" si="11"/>
        <v>8.712079887417952E-2</v>
      </c>
      <c r="Z112" s="23">
        <f t="shared" si="11"/>
        <v>0.18063595043689903</v>
      </c>
      <c r="AA112" s="23">
        <f t="shared" si="11"/>
        <v>0.16133045232961801</v>
      </c>
      <c r="AD112" s="1"/>
    </row>
    <row r="113" spans="1:30" x14ac:dyDescent="0.35">
      <c r="A113" s="17">
        <v>36251</v>
      </c>
      <c r="B113" s="10">
        <f t="shared" si="8"/>
        <v>128554200</v>
      </c>
      <c r="C113" s="13">
        <v>589000</v>
      </c>
      <c r="D113" s="4">
        <v>6355000</v>
      </c>
      <c r="E113" s="4">
        <v>17291000</v>
      </c>
      <c r="F113" s="4">
        <v>4852100</v>
      </c>
      <c r="G113" s="4">
        <v>5855100</v>
      </c>
      <c r="H113" s="4">
        <v>14692300</v>
      </c>
      <c r="I113" s="4">
        <v>3348000</v>
      </c>
      <c r="J113" s="4">
        <v>7713000</v>
      </c>
      <c r="K113" s="4">
        <v>12586400</v>
      </c>
      <c r="L113" s="4">
        <v>11406000</v>
      </c>
      <c r="M113" s="4">
        <v>23267300</v>
      </c>
      <c r="N113" s="9">
        <v>20599000</v>
      </c>
      <c r="O113" s="1"/>
      <c r="P113" s="23">
        <f t="shared" si="10"/>
        <v>4.5817250622694553E-3</v>
      </c>
      <c r="Q113" s="23">
        <f t="shared" si="10"/>
        <v>4.9434401987644122E-2</v>
      </c>
      <c r="R113" s="23">
        <f t="shared" si="10"/>
        <v>0.13450357903514626</v>
      </c>
      <c r="S113" s="23">
        <f t="shared" si="11"/>
        <v>3.7743613199724316E-2</v>
      </c>
      <c r="T113" s="23">
        <f t="shared" si="11"/>
        <v>4.5545769799819842E-2</v>
      </c>
      <c r="U113" s="23">
        <f t="shared" si="11"/>
        <v>0.11428875913816895</v>
      </c>
      <c r="V113" s="23">
        <f t="shared" si="11"/>
        <v>2.6043489827636903E-2</v>
      </c>
      <c r="W113" s="23">
        <f t="shared" si="11"/>
        <v>5.9998039737324801E-2</v>
      </c>
      <c r="X113" s="23">
        <f t="shared" si="11"/>
        <v>9.7907341806024228E-2</v>
      </c>
      <c r="Y113" s="23">
        <f t="shared" si="11"/>
        <v>8.8725222513150098E-2</v>
      </c>
      <c r="Z113" s="23">
        <f t="shared" si="11"/>
        <v>0.1809921418358949</v>
      </c>
      <c r="AA113" s="23">
        <f t="shared" si="11"/>
        <v>0.16023591605719611</v>
      </c>
      <c r="AD113" s="1"/>
    </row>
    <row r="114" spans="1:30" x14ac:dyDescent="0.35">
      <c r="A114" s="17">
        <v>36281</v>
      </c>
      <c r="B114" s="10">
        <f t="shared" si="8"/>
        <v>129423500</v>
      </c>
      <c r="C114" s="13">
        <v>591000</v>
      </c>
      <c r="D114" s="4">
        <v>6569000</v>
      </c>
      <c r="E114" s="4">
        <v>17316000</v>
      </c>
      <c r="F114" s="4">
        <v>4891700.0000000009</v>
      </c>
      <c r="G114" s="4">
        <v>5878000</v>
      </c>
      <c r="H114" s="4">
        <v>14824400</v>
      </c>
      <c r="I114" s="4">
        <v>3390000</v>
      </c>
      <c r="J114" s="4">
        <v>7741000</v>
      </c>
      <c r="K114" s="4">
        <v>12604900</v>
      </c>
      <c r="L114" s="4">
        <v>11741000</v>
      </c>
      <c r="M114" s="4">
        <v>23254500</v>
      </c>
      <c r="N114" s="9">
        <v>20622000</v>
      </c>
      <c r="O114" s="1"/>
      <c r="P114" s="23">
        <f t="shared" si="10"/>
        <v>4.5664040919925668E-3</v>
      </c>
      <c r="Q114" s="23">
        <f t="shared" si="10"/>
        <v>5.0755851912519752E-2</v>
      </c>
      <c r="R114" s="23">
        <f t="shared" si="10"/>
        <v>0.13379332192376192</v>
      </c>
      <c r="S114" s="23">
        <f t="shared" si="11"/>
        <v>3.7796072583418008E-2</v>
      </c>
      <c r="T114" s="23">
        <f t="shared" si="11"/>
        <v>4.541679061376025E-2</v>
      </c>
      <c r="U114" s="23">
        <f t="shared" si="11"/>
        <v>0.11454179495995705</v>
      </c>
      <c r="V114" s="23">
        <f t="shared" si="11"/>
        <v>2.619307930939899E-2</v>
      </c>
      <c r="W114" s="23">
        <f t="shared" si="11"/>
        <v>5.9811394375828192E-2</v>
      </c>
      <c r="X114" s="23">
        <f t="shared" si="11"/>
        <v>9.7392668255764994E-2</v>
      </c>
      <c r="Y114" s="23">
        <f t="shared" si="11"/>
        <v>9.0717682646505468E-2</v>
      </c>
      <c r="Z114" s="23">
        <f t="shared" si="11"/>
        <v>0.17967757014761615</v>
      </c>
      <c r="AA114" s="23">
        <f t="shared" si="11"/>
        <v>0.15933736917947669</v>
      </c>
      <c r="AD114" s="1"/>
    </row>
    <row r="115" spans="1:30" x14ac:dyDescent="0.35">
      <c r="A115" s="17">
        <v>36312</v>
      </c>
      <c r="B115" s="10">
        <f t="shared" si="8"/>
        <v>130148900</v>
      </c>
      <c r="C115" s="13">
        <v>600000</v>
      </c>
      <c r="D115" s="4">
        <v>6777000</v>
      </c>
      <c r="E115" s="4">
        <v>17394000</v>
      </c>
      <c r="F115" s="4">
        <v>4923299.9999999991</v>
      </c>
      <c r="G115" s="4">
        <v>5907300</v>
      </c>
      <c r="H115" s="4">
        <v>14927100</v>
      </c>
      <c r="I115" s="4">
        <v>3421000</v>
      </c>
      <c r="J115" s="4">
        <v>7825000</v>
      </c>
      <c r="K115" s="4">
        <v>12637700</v>
      </c>
      <c r="L115" s="4">
        <v>12125000</v>
      </c>
      <c r="M115" s="4">
        <v>23301500</v>
      </c>
      <c r="N115" s="9">
        <v>20310000</v>
      </c>
      <c r="O115" s="1"/>
      <c r="P115" s="23">
        <f t="shared" si="10"/>
        <v>4.6101042728751455E-3</v>
      </c>
      <c r="Q115" s="23">
        <f t="shared" si="10"/>
        <v>5.2071127762124768E-2</v>
      </c>
      <c r="R115" s="23">
        <f t="shared" si="10"/>
        <v>0.13364692287065047</v>
      </c>
      <c r="S115" s="23">
        <f t="shared" si="11"/>
        <v>3.7828210611076996E-2</v>
      </c>
      <c r="T115" s="23">
        <f t="shared" si="11"/>
        <v>4.5388781618592243E-2</v>
      </c>
      <c r="U115" s="23">
        <f t="shared" si="11"/>
        <v>0.11469247915272431</v>
      </c>
      <c r="V115" s="23">
        <f t="shared" si="11"/>
        <v>2.6285277862509789E-2</v>
      </c>
      <c r="W115" s="23">
        <f t="shared" si="11"/>
        <v>6.0123443225413353E-2</v>
      </c>
      <c r="X115" s="23">
        <f t="shared" si="11"/>
        <v>9.7101857948857034E-2</v>
      </c>
      <c r="Y115" s="23">
        <f t="shared" si="11"/>
        <v>9.3162523847685225E-2</v>
      </c>
      <c r="Z115" s="23">
        <f t="shared" si="11"/>
        <v>0.179037241190667</v>
      </c>
      <c r="AA115" s="23">
        <f t="shared" si="11"/>
        <v>0.15605202963682366</v>
      </c>
      <c r="AD115" s="1"/>
    </row>
    <row r="116" spans="1:30" x14ac:dyDescent="0.35">
      <c r="A116" s="17">
        <v>36342</v>
      </c>
      <c r="B116" s="10">
        <f t="shared" si="8"/>
        <v>129279900</v>
      </c>
      <c r="C116" s="13">
        <v>605000</v>
      </c>
      <c r="D116" s="4">
        <v>6904000</v>
      </c>
      <c r="E116" s="4">
        <v>17303000</v>
      </c>
      <c r="F116" s="4">
        <v>4884500</v>
      </c>
      <c r="G116" s="4">
        <v>5923800</v>
      </c>
      <c r="H116" s="4">
        <v>14972700</v>
      </c>
      <c r="I116" s="4">
        <v>3449000</v>
      </c>
      <c r="J116" s="4">
        <v>7859000</v>
      </c>
      <c r="K116" s="4">
        <v>12645200</v>
      </c>
      <c r="L116" s="4">
        <v>12153000</v>
      </c>
      <c r="M116" s="4">
        <v>23334700</v>
      </c>
      <c r="N116" s="9">
        <v>19246000</v>
      </c>
      <c r="O116" s="1"/>
      <c r="P116" s="23">
        <f t="shared" si="10"/>
        <v>4.679768471355563E-3</v>
      </c>
      <c r="Q116" s="23">
        <f t="shared" si="10"/>
        <v>5.3403506654940175E-2</v>
      </c>
      <c r="R116" s="23">
        <f t="shared" si="10"/>
        <v>0.13384137828076909</v>
      </c>
      <c r="S116" s="23">
        <f t="shared" si="11"/>
        <v>3.7782362146010322E-2</v>
      </c>
      <c r="T116" s="23">
        <f t="shared" si="11"/>
        <v>4.5821508215894348E-2</v>
      </c>
      <c r="U116" s="23">
        <f t="shared" si="11"/>
        <v>0.11581614775382716</v>
      </c>
      <c r="V116" s="23">
        <f t="shared" si="11"/>
        <v>2.6678547863975763E-2</v>
      </c>
      <c r="W116" s="23">
        <f t="shared" si="11"/>
        <v>6.0790579200633667E-2</v>
      </c>
      <c r="X116" s="23">
        <f t="shared" si="11"/>
        <v>9.7812575659479928E-2</v>
      </c>
      <c r="Y116" s="23">
        <f t="shared" si="11"/>
        <v>9.4005332615511E-2</v>
      </c>
      <c r="Z116" s="23">
        <f t="shared" si="11"/>
        <v>0.18049750966700934</v>
      </c>
      <c r="AA116" s="23">
        <f t="shared" si="11"/>
        <v>0.14887078347059365</v>
      </c>
      <c r="AD116" s="1"/>
    </row>
    <row r="117" spans="1:30" x14ac:dyDescent="0.35">
      <c r="A117" s="17">
        <v>36373</v>
      </c>
      <c r="B117" s="10">
        <f t="shared" si="8"/>
        <v>129335600</v>
      </c>
      <c r="C117" s="13">
        <v>607000</v>
      </c>
      <c r="D117" s="4">
        <v>6912000</v>
      </c>
      <c r="E117" s="4">
        <v>17363000</v>
      </c>
      <c r="F117" s="4">
        <v>4892200.0000000009</v>
      </c>
      <c r="G117" s="4">
        <v>5932300</v>
      </c>
      <c r="H117" s="4">
        <v>14987400</v>
      </c>
      <c r="I117" s="4">
        <v>3467000</v>
      </c>
      <c r="J117" s="4">
        <v>7848000</v>
      </c>
      <c r="K117" s="4">
        <v>12623200</v>
      </c>
      <c r="L117" s="4">
        <v>12155000</v>
      </c>
      <c r="M117" s="4">
        <v>23374500</v>
      </c>
      <c r="N117" s="9">
        <v>19174000</v>
      </c>
      <c r="O117" s="1"/>
      <c r="P117" s="23">
        <f t="shared" si="10"/>
        <v>4.6932167168204269E-3</v>
      </c>
      <c r="Q117" s="23">
        <f t="shared" si="10"/>
        <v>5.3442362350350561E-2</v>
      </c>
      <c r="R117" s="23">
        <f t="shared" si="10"/>
        <v>0.13424764720618299</v>
      </c>
      <c r="S117" s="23">
        <f t="shared" si="11"/>
        <v>3.7825625736456175E-2</v>
      </c>
      <c r="T117" s="23">
        <f t="shared" si="11"/>
        <v>4.5867495105755877E-2</v>
      </c>
      <c r="U117" s="23">
        <f t="shared" si="11"/>
        <v>0.11587992787755266</v>
      </c>
      <c r="V117" s="23">
        <f t="shared" si="11"/>
        <v>2.6806231230999043E-2</v>
      </c>
      <c r="W117" s="23">
        <f t="shared" si="11"/>
        <v>6.0679348918627196E-2</v>
      </c>
      <c r="X117" s="23">
        <f t="shared" si="11"/>
        <v>9.760035133404879E-2</v>
      </c>
      <c r="Y117" s="23">
        <f t="shared" si="11"/>
        <v>9.3980311685259124E-2</v>
      </c>
      <c r="Z117" s="23">
        <f t="shared" si="11"/>
        <v>0.18072750271386998</v>
      </c>
      <c r="AA117" s="23">
        <f t="shared" si="11"/>
        <v>0.1482499791240772</v>
      </c>
      <c r="AD117" s="1"/>
    </row>
    <row r="118" spans="1:30" x14ac:dyDescent="0.35">
      <c r="A118" s="17">
        <v>36404</v>
      </c>
      <c r="B118" s="10">
        <f t="shared" si="8"/>
        <v>130114000</v>
      </c>
      <c r="C118" s="13">
        <v>602000</v>
      </c>
      <c r="D118" s="4">
        <v>6854000</v>
      </c>
      <c r="E118" s="4">
        <v>17334000</v>
      </c>
      <c r="F118" s="4">
        <v>4969800</v>
      </c>
      <c r="G118" s="4">
        <v>5925900</v>
      </c>
      <c r="H118" s="4">
        <v>14959600</v>
      </c>
      <c r="I118" s="4">
        <v>3464000</v>
      </c>
      <c r="J118" s="4">
        <v>7769000</v>
      </c>
      <c r="K118" s="4">
        <v>12643800</v>
      </c>
      <c r="L118" s="4">
        <v>11838000</v>
      </c>
      <c r="M118" s="4">
        <v>23553900</v>
      </c>
      <c r="N118" s="9">
        <v>20200000</v>
      </c>
      <c r="O118" s="1"/>
      <c r="P118" s="23">
        <f t="shared" si="10"/>
        <v>4.6267119602809844E-3</v>
      </c>
      <c r="Q118" s="23">
        <f t="shared" si="10"/>
        <v>5.2676883348448285E-2</v>
      </c>
      <c r="R118" s="23">
        <f t="shared" si="10"/>
        <v>0.13322163641114715</v>
      </c>
      <c r="S118" s="23">
        <f t="shared" si="11"/>
        <v>3.8195736046851225E-2</v>
      </c>
      <c r="T118" s="23">
        <f t="shared" si="11"/>
        <v>4.5543907650214425E-2</v>
      </c>
      <c r="U118" s="23">
        <f t="shared" si="11"/>
        <v>0.11497302365617842</v>
      </c>
      <c r="V118" s="23">
        <f t="shared" si="11"/>
        <v>2.6622807691716495E-2</v>
      </c>
      <c r="W118" s="23">
        <f t="shared" si="11"/>
        <v>5.9709178105353769E-2</v>
      </c>
      <c r="X118" s="23">
        <f t="shared" si="11"/>
        <v>9.7174785188373275E-2</v>
      </c>
      <c r="Y118" s="23">
        <f t="shared" si="11"/>
        <v>9.0981754461472247E-2</v>
      </c>
      <c r="Z118" s="23">
        <f t="shared" si="11"/>
        <v>0.18102510106521974</v>
      </c>
      <c r="AA118" s="23">
        <f t="shared" si="11"/>
        <v>0.15524847441474399</v>
      </c>
      <c r="AD118" s="1"/>
    </row>
    <row r="119" spans="1:30" x14ac:dyDescent="0.35">
      <c r="A119" s="17">
        <v>36434</v>
      </c>
      <c r="B119" s="10">
        <f t="shared" si="8"/>
        <v>131049600</v>
      </c>
      <c r="C119" s="13">
        <v>604000</v>
      </c>
      <c r="D119" s="4">
        <v>6850000</v>
      </c>
      <c r="E119" s="4">
        <v>17313000</v>
      </c>
      <c r="F119" s="4">
        <v>4986800</v>
      </c>
      <c r="G119" s="4">
        <v>5937800</v>
      </c>
      <c r="H119" s="4">
        <v>15131800</v>
      </c>
      <c r="I119" s="4">
        <v>3487000</v>
      </c>
      <c r="J119" s="4">
        <v>7751000</v>
      </c>
      <c r="K119" s="4">
        <v>12686200</v>
      </c>
      <c r="L119" s="4">
        <v>11578000</v>
      </c>
      <c r="M119" s="4">
        <v>23978000</v>
      </c>
      <c r="N119" s="9">
        <v>20746000</v>
      </c>
      <c r="O119" s="1"/>
      <c r="P119" s="23">
        <f t="shared" si="10"/>
        <v>4.6089419578541251E-3</v>
      </c>
      <c r="Q119" s="23">
        <f t="shared" si="10"/>
        <v>5.2270285449173441E-2</v>
      </c>
      <c r="R119" s="23">
        <f t="shared" si="10"/>
        <v>0.13211028496080873</v>
      </c>
      <c r="S119" s="23">
        <f t="shared" si="11"/>
        <v>3.8052767806998268E-2</v>
      </c>
      <c r="T119" s="23">
        <f t="shared" si="11"/>
        <v>4.5309562181036801E-2</v>
      </c>
      <c r="U119" s="23">
        <f t="shared" si="11"/>
        <v>0.11546620516201499</v>
      </c>
      <c r="V119" s="23">
        <f t="shared" si="11"/>
        <v>2.6608246038141284E-2</v>
      </c>
      <c r="W119" s="23">
        <f t="shared" si="11"/>
        <v>5.914554489292604E-2</v>
      </c>
      <c r="X119" s="23">
        <f t="shared" si="11"/>
        <v>9.6804568651869219E-2</v>
      </c>
      <c r="Y119" s="23">
        <f t="shared" si="11"/>
        <v>8.8348228457011693E-2</v>
      </c>
      <c r="Z119" s="23">
        <f t="shared" si="11"/>
        <v>0.1829688911679242</v>
      </c>
      <c r="AA119" s="23">
        <f t="shared" si="11"/>
        <v>0.15830647327424122</v>
      </c>
      <c r="AD119" s="1"/>
    </row>
    <row r="120" spans="1:30" x14ac:dyDescent="0.35">
      <c r="A120" s="17">
        <v>36465</v>
      </c>
      <c r="B120" s="10">
        <f t="shared" si="8"/>
        <v>131509500</v>
      </c>
      <c r="C120" s="13">
        <v>599000</v>
      </c>
      <c r="D120" s="4">
        <v>6792000</v>
      </c>
      <c r="E120" s="4">
        <v>17317000</v>
      </c>
      <c r="F120" s="4">
        <v>5008099.9999999991</v>
      </c>
      <c r="G120" s="4">
        <v>5951400</v>
      </c>
      <c r="H120" s="4">
        <v>15500900</v>
      </c>
      <c r="I120" s="4">
        <v>3514000</v>
      </c>
      <c r="J120" s="4">
        <v>7755000</v>
      </c>
      <c r="K120" s="4">
        <v>12730300</v>
      </c>
      <c r="L120" s="4">
        <v>11392000</v>
      </c>
      <c r="M120" s="4">
        <v>24036800</v>
      </c>
      <c r="N120" s="9">
        <v>20913000</v>
      </c>
      <c r="O120" s="1"/>
      <c r="P120" s="23">
        <f t="shared" si="10"/>
        <v>4.5548040255646927E-3</v>
      </c>
      <c r="Q120" s="23">
        <f t="shared" si="10"/>
        <v>5.1646459001060761E-2</v>
      </c>
      <c r="R120" s="23">
        <f t="shared" si="10"/>
        <v>0.13167870001786944</v>
      </c>
      <c r="S120" s="23">
        <f t="shared" si="11"/>
        <v>3.8081659499884034E-2</v>
      </c>
      <c r="T120" s="23">
        <f t="shared" si="11"/>
        <v>4.5254525338473649E-2</v>
      </c>
      <c r="U120" s="23">
        <f t="shared" si="11"/>
        <v>0.11786905128526837</v>
      </c>
      <c r="V120" s="23">
        <f t="shared" si="11"/>
        <v>2.6720503081526431E-2</v>
      </c>
      <c r="W120" s="23">
        <f t="shared" si="11"/>
        <v>5.8969123903596321E-2</v>
      </c>
      <c r="X120" s="23">
        <f t="shared" si="11"/>
        <v>9.6801371764017055E-2</v>
      </c>
      <c r="Y120" s="23">
        <f t="shared" si="11"/>
        <v>8.6624920633110156E-2</v>
      </c>
      <c r="Z120" s="23">
        <f t="shared" si="11"/>
        <v>0.18277614925157498</v>
      </c>
      <c r="AA120" s="23">
        <f t="shared" si="11"/>
        <v>0.15902273219805413</v>
      </c>
      <c r="AD120" s="1"/>
    </row>
    <row r="121" spans="1:30" x14ac:dyDescent="0.35">
      <c r="A121" s="17">
        <v>36495</v>
      </c>
      <c r="B121" s="10">
        <f t="shared" si="8"/>
        <v>131646100</v>
      </c>
      <c r="C121" s="13">
        <v>592000</v>
      </c>
      <c r="D121" s="4">
        <v>6596000</v>
      </c>
      <c r="E121" s="4">
        <v>17299000</v>
      </c>
      <c r="F121" s="4">
        <v>5056700</v>
      </c>
      <c r="G121" s="4">
        <v>5958600</v>
      </c>
      <c r="H121" s="4">
        <v>15809100</v>
      </c>
      <c r="I121" s="4">
        <v>3537000</v>
      </c>
      <c r="J121" s="4">
        <v>7766000</v>
      </c>
      <c r="K121" s="4">
        <v>12747500</v>
      </c>
      <c r="L121" s="4">
        <v>11416000</v>
      </c>
      <c r="M121" s="4">
        <v>23973200</v>
      </c>
      <c r="N121" s="9">
        <v>20895000</v>
      </c>
      <c r="O121" s="1"/>
      <c r="P121" s="23">
        <f t="shared" si="10"/>
        <v>4.496904959584826E-3</v>
      </c>
      <c r="Q121" s="23">
        <f t="shared" si="10"/>
        <v>5.010402890780661E-2</v>
      </c>
      <c r="R121" s="23">
        <f t="shared" si="10"/>
        <v>0.13140533597273296</v>
      </c>
      <c r="S121" s="23">
        <f t="shared" si="11"/>
        <v>3.8411316400561807E-2</v>
      </c>
      <c r="T121" s="23">
        <f t="shared" si="11"/>
        <v>4.5262259953010385E-2</v>
      </c>
      <c r="U121" s="23">
        <f t="shared" si="11"/>
        <v>0.12008787195366973</v>
      </c>
      <c r="V121" s="23">
        <f t="shared" si="11"/>
        <v>2.6867487908870828E-2</v>
      </c>
      <c r="W121" s="23">
        <f t="shared" si="11"/>
        <v>5.899149310158068E-2</v>
      </c>
      <c r="X121" s="23">
        <f t="shared" si="11"/>
        <v>9.6831581034303338E-2</v>
      </c>
      <c r="Y121" s="23">
        <f t="shared" si="11"/>
        <v>8.6717342936858746E-2</v>
      </c>
      <c r="Z121" s="23">
        <f t="shared" si="11"/>
        <v>0.18210338171810636</v>
      </c>
      <c r="AA121" s="23">
        <f t="shared" si="11"/>
        <v>0.15872099515291377</v>
      </c>
      <c r="AD121" s="1"/>
    </row>
    <row r="122" spans="1:30" x14ac:dyDescent="0.35">
      <c r="A122" s="17">
        <v>36526</v>
      </c>
      <c r="B122" s="10">
        <f t="shared" si="8"/>
        <v>129005300</v>
      </c>
      <c r="C122" s="13">
        <v>579000</v>
      </c>
      <c r="D122" s="4">
        <v>6322000</v>
      </c>
      <c r="E122" s="4">
        <v>17179000</v>
      </c>
      <c r="F122" s="4">
        <v>4933500</v>
      </c>
      <c r="G122" s="4">
        <v>5909600</v>
      </c>
      <c r="H122" s="4">
        <v>15119000</v>
      </c>
      <c r="I122" s="4">
        <v>3539000</v>
      </c>
      <c r="J122" s="4">
        <v>7719000</v>
      </c>
      <c r="K122" s="4">
        <v>12710800</v>
      </c>
      <c r="L122" s="4">
        <v>11056000</v>
      </c>
      <c r="M122" s="4">
        <v>23447400</v>
      </c>
      <c r="N122" s="9">
        <v>20491000</v>
      </c>
      <c r="O122" s="1"/>
      <c r="P122" s="23">
        <f t="shared" si="10"/>
        <v>4.4881876946140974E-3</v>
      </c>
      <c r="Q122" s="23">
        <f t="shared" si="10"/>
        <v>4.9005738523921108E-2</v>
      </c>
      <c r="R122" s="23">
        <f t="shared" si="10"/>
        <v>0.13316507151256576</v>
      </c>
      <c r="S122" s="23">
        <f t="shared" si="11"/>
        <v>3.8242614838305093E-2</v>
      </c>
      <c r="T122" s="23">
        <f t="shared" si="11"/>
        <v>4.5808970639190795E-2</v>
      </c>
      <c r="U122" s="23">
        <f t="shared" si="11"/>
        <v>0.11719673532792839</v>
      </c>
      <c r="V122" s="23">
        <f t="shared" si="11"/>
        <v>2.7432981435646441E-2</v>
      </c>
      <c r="W122" s="23">
        <f t="shared" si="11"/>
        <v>5.9834750975347524E-2</v>
      </c>
      <c r="X122" s="23">
        <f t="shared" si="11"/>
        <v>9.8529285230916863E-2</v>
      </c>
      <c r="Y122" s="23">
        <f t="shared" si="11"/>
        <v>8.5701905270558654E-2</v>
      </c>
      <c r="Z122" s="23">
        <f t="shared" si="11"/>
        <v>0.18175532323090601</v>
      </c>
      <c r="AA122" s="23">
        <f t="shared" si="11"/>
        <v>0.15883843532009925</v>
      </c>
      <c r="AD122" s="1"/>
    </row>
    <row r="123" spans="1:30" x14ac:dyDescent="0.35">
      <c r="A123" s="17">
        <v>36557</v>
      </c>
      <c r="B123" s="10">
        <f t="shared" si="8"/>
        <v>129666700</v>
      </c>
      <c r="C123" s="13">
        <v>579000</v>
      </c>
      <c r="D123" s="4">
        <v>6284000</v>
      </c>
      <c r="E123" s="4">
        <v>17192000</v>
      </c>
      <c r="F123" s="4">
        <v>4934100</v>
      </c>
      <c r="G123" s="4">
        <v>5914400</v>
      </c>
      <c r="H123" s="4">
        <v>14914600</v>
      </c>
      <c r="I123" s="4">
        <v>3561000</v>
      </c>
      <c r="J123" s="4">
        <v>7724000</v>
      </c>
      <c r="K123" s="4">
        <v>12736900</v>
      </c>
      <c r="L123" s="4">
        <v>11180000</v>
      </c>
      <c r="M123" s="4">
        <v>23765700</v>
      </c>
      <c r="N123" s="9">
        <v>20881000</v>
      </c>
      <c r="O123" s="1"/>
      <c r="P123" s="23">
        <f t="shared" si="10"/>
        <v>4.4652944819294389E-3</v>
      </c>
      <c r="Q123" s="23">
        <f t="shared" si="10"/>
        <v>4.8462712477451805E-2</v>
      </c>
      <c r="R123" s="23">
        <f t="shared" si="10"/>
        <v>0.13258608416810175</v>
      </c>
      <c r="S123" s="23">
        <f t="shared" si="11"/>
        <v>3.8052175307924083E-2</v>
      </c>
      <c r="T123" s="23">
        <f t="shared" si="11"/>
        <v>4.5612327606085447E-2</v>
      </c>
      <c r="U123" s="23">
        <f t="shared" si="11"/>
        <v>0.11502259253917929</v>
      </c>
      <c r="V123" s="23">
        <f t="shared" si="11"/>
        <v>2.7462717875908E-2</v>
      </c>
      <c r="W123" s="23">
        <f t="shared" si="11"/>
        <v>5.9568108080177873E-2</v>
      </c>
      <c r="X123" s="23">
        <f t="shared" si="11"/>
        <v>9.8227995314140018E-2</v>
      </c>
      <c r="Y123" s="23">
        <f t="shared" si="11"/>
        <v>8.6221057526720435E-2</v>
      </c>
      <c r="Z123" s="23">
        <f t="shared" si="11"/>
        <v>0.18328298630257422</v>
      </c>
      <c r="AA123" s="23">
        <f t="shared" si="11"/>
        <v>0.16103594831980764</v>
      </c>
      <c r="AD123" s="1"/>
    </row>
    <row r="124" spans="1:30" x14ac:dyDescent="0.35">
      <c r="A124" s="17">
        <v>36586</v>
      </c>
      <c r="B124" s="10">
        <f t="shared" si="8"/>
        <v>130763500</v>
      </c>
      <c r="C124" s="13">
        <v>577000</v>
      </c>
      <c r="D124" s="4">
        <v>6457000</v>
      </c>
      <c r="E124" s="4">
        <v>17236000</v>
      </c>
      <c r="F124" s="4">
        <v>4952099.9999999991</v>
      </c>
      <c r="G124" s="4">
        <v>5943900</v>
      </c>
      <c r="H124" s="4">
        <v>14940500</v>
      </c>
      <c r="I124" s="4">
        <v>3586000</v>
      </c>
      <c r="J124" s="4">
        <v>7731000</v>
      </c>
      <c r="K124" s="4">
        <v>12780300</v>
      </c>
      <c r="L124" s="4">
        <v>11435000</v>
      </c>
      <c r="M124" s="4">
        <v>24004700</v>
      </c>
      <c r="N124" s="9">
        <v>21120000</v>
      </c>
      <c r="O124" s="1"/>
      <c r="P124" s="23">
        <f t="shared" si="10"/>
        <v>4.412546314529666E-3</v>
      </c>
      <c r="Q124" s="23">
        <f t="shared" si="10"/>
        <v>4.9379222795351917E-2</v>
      </c>
      <c r="R124" s="23">
        <f t="shared" si="10"/>
        <v>0.13181048228290004</v>
      </c>
      <c r="S124" s="23">
        <f t="shared" si="11"/>
        <v>3.7870659625965954E-2</v>
      </c>
      <c r="T124" s="23">
        <f t="shared" si="11"/>
        <v>4.5455344954823021E-2</v>
      </c>
      <c r="U124" s="23">
        <f t="shared" si="11"/>
        <v>0.11425588944927292</v>
      </c>
      <c r="V124" s="23">
        <f t="shared" si="11"/>
        <v>2.7423554738134112E-2</v>
      </c>
      <c r="W124" s="23">
        <f t="shared" si="11"/>
        <v>5.9122002699530066E-2</v>
      </c>
      <c r="X124" s="23">
        <f t="shared" si="11"/>
        <v>9.7735989018342267E-2</v>
      </c>
      <c r="Y124" s="23">
        <f t="shared" si="11"/>
        <v>8.7447949924864349E-2</v>
      </c>
      <c r="Z124" s="23">
        <f t="shared" si="11"/>
        <v>0.1835733977753731</v>
      </c>
      <c r="AA124" s="23">
        <f t="shared" si="11"/>
        <v>0.16151296042091257</v>
      </c>
      <c r="AD124" s="1"/>
    </row>
    <row r="125" spans="1:30" x14ac:dyDescent="0.35">
      <c r="A125" s="17">
        <v>36617</v>
      </c>
      <c r="B125" s="10">
        <f t="shared" si="8"/>
        <v>131761700</v>
      </c>
      <c r="C125" s="13">
        <v>582000</v>
      </c>
      <c r="D125" s="4">
        <v>6643000</v>
      </c>
      <c r="E125" s="4">
        <v>17249000</v>
      </c>
      <c r="F125" s="4">
        <v>4971200</v>
      </c>
      <c r="G125" s="4">
        <v>5945400</v>
      </c>
      <c r="H125" s="4">
        <v>15086200</v>
      </c>
      <c r="I125" s="4">
        <v>3601000</v>
      </c>
      <c r="J125" s="4">
        <v>7737000</v>
      </c>
      <c r="K125" s="4">
        <v>12794100</v>
      </c>
      <c r="L125" s="4">
        <v>11740000</v>
      </c>
      <c r="M125" s="4">
        <v>24221800</v>
      </c>
      <c r="N125" s="9">
        <v>21191000</v>
      </c>
      <c r="O125" s="1"/>
      <c r="P125" s="23">
        <f t="shared" si="10"/>
        <v>4.417065050010739E-3</v>
      </c>
      <c r="Q125" s="23">
        <f t="shared" si="10"/>
        <v>5.0416775132682716E-2</v>
      </c>
      <c r="R125" s="23">
        <f t="shared" si="10"/>
        <v>0.13091057568322206</v>
      </c>
      <c r="S125" s="23">
        <f t="shared" si="11"/>
        <v>3.7728717829232622E-2</v>
      </c>
      <c r="T125" s="23">
        <f t="shared" si="11"/>
        <v>4.5122368639748882E-2</v>
      </c>
      <c r="U125" s="23">
        <f t="shared" si="11"/>
        <v>0.11449609408500346</v>
      </c>
      <c r="V125" s="23">
        <f t="shared" si="11"/>
        <v>2.7329641314585346E-2</v>
      </c>
      <c r="W125" s="23">
        <f t="shared" si="11"/>
        <v>5.871964311328709E-2</v>
      </c>
      <c r="X125" s="23">
        <f t="shared" si="11"/>
        <v>9.710029545763299E-2</v>
      </c>
      <c r="Y125" s="23">
        <f t="shared" si="11"/>
        <v>8.9100246885096351E-2</v>
      </c>
      <c r="Z125" s="23">
        <f t="shared" si="11"/>
        <v>0.18383035434424419</v>
      </c>
      <c r="AA125" s="23">
        <f t="shared" si="11"/>
        <v>0.16082822246525355</v>
      </c>
      <c r="AD125" s="1"/>
    </row>
    <row r="126" spans="1:30" x14ac:dyDescent="0.35">
      <c r="A126" s="17">
        <v>36647</v>
      </c>
      <c r="B126" s="10">
        <f t="shared" si="8"/>
        <v>132717300</v>
      </c>
      <c r="C126" s="13">
        <v>595000</v>
      </c>
      <c r="D126" s="4">
        <v>6817000</v>
      </c>
      <c r="E126" s="4">
        <v>17262000</v>
      </c>
      <c r="F126" s="4">
        <v>4993799.9999999991</v>
      </c>
      <c r="G126" s="4">
        <v>5950200</v>
      </c>
      <c r="H126" s="4">
        <v>15141500</v>
      </c>
      <c r="I126" s="4">
        <v>3616000</v>
      </c>
      <c r="J126" s="4">
        <v>7757000</v>
      </c>
      <c r="K126" s="4">
        <v>12826600</v>
      </c>
      <c r="L126" s="4">
        <v>12060000</v>
      </c>
      <c r="M126" s="4">
        <v>24155200</v>
      </c>
      <c r="N126" s="9">
        <v>21543000</v>
      </c>
      <c r="O126" s="1"/>
      <c r="P126" s="23">
        <f t="shared" si="10"/>
        <v>4.4832135674851732E-3</v>
      </c>
      <c r="Q126" s="23">
        <f t="shared" si="10"/>
        <v>5.1364818301758701E-2</v>
      </c>
      <c r="R126" s="23">
        <f t="shared" si="10"/>
        <v>0.13006593714609926</v>
      </c>
      <c r="S126" s="23">
        <f t="shared" si="11"/>
        <v>3.7627347753457906E-2</v>
      </c>
      <c r="T126" s="23">
        <f t="shared" si="11"/>
        <v>4.4833642637395428E-2</v>
      </c>
      <c r="U126" s="23">
        <f t="shared" si="11"/>
        <v>0.11408836677659959</v>
      </c>
      <c r="V126" s="23">
        <f t="shared" si="11"/>
        <v>2.7245882789960315E-2</v>
      </c>
      <c r="W126" s="23">
        <f t="shared" si="11"/>
        <v>5.8447542257113426E-2</v>
      </c>
      <c r="X126" s="23">
        <f t="shared" si="11"/>
        <v>9.6646028814630802E-2</v>
      </c>
      <c r="Y126" s="23">
        <f t="shared" si="11"/>
        <v>9.0869841384657465E-2</v>
      </c>
      <c r="Z126" s="23">
        <f t="shared" si="11"/>
        <v>0.18200490817700479</v>
      </c>
      <c r="AA126" s="23">
        <f t="shared" si="11"/>
        <v>0.16232247039383713</v>
      </c>
      <c r="AD126" s="1"/>
    </row>
    <row r="127" spans="1:30" x14ac:dyDescent="0.35">
      <c r="A127" s="17">
        <v>36678</v>
      </c>
      <c r="B127" s="10">
        <f t="shared" si="8"/>
        <v>133230100</v>
      </c>
      <c r="C127" s="13">
        <v>606000</v>
      </c>
      <c r="D127" s="4">
        <v>7012000</v>
      </c>
      <c r="E127" s="4">
        <v>17403000</v>
      </c>
      <c r="F127" s="4">
        <v>5022700</v>
      </c>
      <c r="G127" s="4">
        <v>5980900</v>
      </c>
      <c r="H127" s="4">
        <v>15236700</v>
      </c>
      <c r="I127" s="4">
        <v>3656000</v>
      </c>
      <c r="J127" s="4">
        <v>7827000</v>
      </c>
      <c r="K127" s="4">
        <v>12858200</v>
      </c>
      <c r="L127" s="4">
        <v>12489000</v>
      </c>
      <c r="M127" s="4">
        <v>24222600</v>
      </c>
      <c r="N127" s="9">
        <v>20916000</v>
      </c>
      <c r="O127" s="1"/>
      <c r="P127" s="23">
        <f t="shared" si="10"/>
        <v>4.548521692920744E-3</v>
      </c>
      <c r="Q127" s="23">
        <f t="shared" si="10"/>
        <v>5.2630749357690194E-2</v>
      </c>
      <c r="R127" s="23">
        <f t="shared" si="10"/>
        <v>0.13062363534966948</v>
      </c>
      <c r="S127" s="23">
        <f t="shared" si="11"/>
        <v>3.7699438790483535E-2</v>
      </c>
      <c r="T127" s="23">
        <f t="shared" si="11"/>
        <v>4.4891507249487914E-2</v>
      </c>
      <c r="U127" s="23">
        <f t="shared" si="11"/>
        <v>0.11436379616918399</v>
      </c>
      <c r="V127" s="23">
        <f t="shared" si="11"/>
        <v>2.7441246385013596E-2</v>
      </c>
      <c r="W127" s="23">
        <f t="shared" si="11"/>
        <v>5.8747985627872382E-2</v>
      </c>
      <c r="X127" s="23">
        <f t="shared" si="11"/>
        <v>9.6511223815038794E-2</v>
      </c>
      <c r="Y127" s="23">
        <f t="shared" si="11"/>
        <v>9.3740078255589387E-2</v>
      </c>
      <c r="Z127" s="23">
        <f t="shared" si="11"/>
        <v>0.18181026659891422</v>
      </c>
      <c r="AA127" s="23">
        <f t="shared" si="11"/>
        <v>0.15699155070813578</v>
      </c>
      <c r="AD127" s="1"/>
    </row>
    <row r="128" spans="1:30" x14ac:dyDescent="0.35">
      <c r="A128" s="17">
        <v>36708</v>
      </c>
      <c r="B128" s="10">
        <f t="shared" si="8"/>
        <v>132011300</v>
      </c>
      <c r="C128" s="13">
        <v>612000</v>
      </c>
      <c r="D128" s="4">
        <v>7108000</v>
      </c>
      <c r="E128" s="4">
        <v>17318000</v>
      </c>
      <c r="F128" s="4">
        <v>4982500</v>
      </c>
      <c r="G128" s="4">
        <v>5963700</v>
      </c>
      <c r="H128" s="4">
        <v>15238100</v>
      </c>
      <c r="I128" s="4">
        <v>3676000</v>
      </c>
      <c r="J128" s="4">
        <v>7841000</v>
      </c>
      <c r="K128" s="4">
        <v>12838100</v>
      </c>
      <c r="L128" s="4">
        <v>12535000</v>
      </c>
      <c r="M128" s="4">
        <v>24150900</v>
      </c>
      <c r="N128" s="9">
        <v>19748000</v>
      </c>
      <c r="O128" s="1"/>
      <c r="P128" s="23">
        <f t="shared" si="10"/>
        <v>4.6359667695113982E-3</v>
      </c>
      <c r="Q128" s="23">
        <f t="shared" si="10"/>
        <v>5.3843875486416691E-2</v>
      </c>
      <c r="R128" s="23">
        <f t="shared" si="10"/>
        <v>0.13118573940261175</v>
      </c>
      <c r="S128" s="23">
        <f t="shared" si="11"/>
        <v>3.7742981093285194E-2</v>
      </c>
      <c r="T128" s="23">
        <f t="shared" si="11"/>
        <v>4.5175678142704449E-2</v>
      </c>
      <c r="U128" s="23">
        <f t="shared" si="11"/>
        <v>0.11543026998446346</v>
      </c>
      <c r="V128" s="23">
        <f t="shared" si="11"/>
        <v>2.7846101053470424E-2</v>
      </c>
      <c r="W128" s="23">
        <f t="shared" si="11"/>
        <v>5.9396430457089658E-2</v>
      </c>
      <c r="X128" s="23">
        <f t="shared" si="11"/>
        <v>9.7250008143242278E-2</v>
      </c>
      <c r="Y128" s="23">
        <f t="shared" si="11"/>
        <v>9.4953992574878063E-2</v>
      </c>
      <c r="Z128" s="23">
        <f t="shared" si="11"/>
        <v>0.18294570237547847</v>
      </c>
      <c r="AA128" s="23">
        <f t="shared" si="11"/>
        <v>0.14959325451684818</v>
      </c>
      <c r="AD128" s="1"/>
    </row>
    <row r="129" spans="1:30" x14ac:dyDescent="0.35">
      <c r="A129" s="17">
        <v>36739</v>
      </c>
      <c r="B129" s="10">
        <f t="shared" si="8"/>
        <v>132022300</v>
      </c>
      <c r="C129" s="13">
        <v>614000</v>
      </c>
      <c r="D129" s="4">
        <v>7113000</v>
      </c>
      <c r="E129" s="4">
        <v>17365000</v>
      </c>
      <c r="F129" s="4">
        <v>5006700</v>
      </c>
      <c r="G129" s="4">
        <v>5948800</v>
      </c>
      <c r="H129" s="4">
        <v>15269200</v>
      </c>
      <c r="I129" s="4">
        <v>3599000</v>
      </c>
      <c r="J129" s="4">
        <v>7841000</v>
      </c>
      <c r="K129" s="4">
        <v>12852400</v>
      </c>
      <c r="L129" s="4">
        <v>12528000</v>
      </c>
      <c r="M129" s="4">
        <v>24239200</v>
      </c>
      <c r="N129" s="9">
        <v>19646000</v>
      </c>
      <c r="O129" s="1"/>
      <c r="P129" s="23">
        <f t="shared" si="10"/>
        <v>4.6507294600987865E-3</v>
      </c>
      <c r="Q129" s="23">
        <f t="shared" si="10"/>
        <v>5.3877261644434314E-2</v>
      </c>
      <c r="R129" s="23">
        <f t="shared" si="10"/>
        <v>0.13153080956777757</v>
      </c>
      <c r="S129" s="23">
        <f t="shared" si="11"/>
        <v>3.7923138742470025E-2</v>
      </c>
      <c r="T129" s="23">
        <f t="shared" si="11"/>
        <v>4.5059054417321921E-2</v>
      </c>
      <c r="U129" s="23">
        <f t="shared" si="11"/>
        <v>0.11565621868426773</v>
      </c>
      <c r="V129" s="23">
        <f t="shared" si="11"/>
        <v>2.7260546135009011E-2</v>
      </c>
      <c r="W129" s="23">
        <f t="shared" si="11"/>
        <v>5.9391481590610071E-2</v>
      </c>
      <c r="X129" s="23">
        <f t="shared" si="11"/>
        <v>9.7350220379435901E-2</v>
      </c>
      <c r="Y129" s="23">
        <f t="shared" si="11"/>
        <v>9.4893059733090548E-2</v>
      </c>
      <c r="Z129" s="23">
        <f t="shared" si="11"/>
        <v>0.18359928587821905</v>
      </c>
      <c r="AA129" s="23">
        <f t="shared" si="11"/>
        <v>0.14880819376726506</v>
      </c>
      <c r="AD129" s="1"/>
    </row>
    <row r="130" spans="1:30" x14ac:dyDescent="0.35">
      <c r="A130" s="17">
        <v>36770</v>
      </c>
      <c r="B130" s="10">
        <f t="shared" si="8"/>
        <v>132689400</v>
      </c>
      <c r="C130" s="13">
        <v>616000</v>
      </c>
      <c r="D130" s="4">
        <v>7036000</v>
      </c>
      <c r="E130" s="4">
        <v>17278000</v>
      </c>
      <c r="F130" s="4">
        <v>5052100</v>
      </c>
      <c r="G130" s="4">
        <v>5916800</v>
      </c>
      <c r="H130" s="4">
        <v>15235600</v>
      </c>
      <c r="I130" s="4">
        <v>3661000</v>
      </c>
      <c r="J130" s="4">
        <v>7796000</v>
      </c>
      <c r="K130" s="4">
        <v>12908500</v>
      </c>
      <c r="L130" s="4">
        <v>12170000</v>
      </c>
      <c r="M130" s="4">
        <v>24470400</v>
      </c>
      <c r="N130" s="9">
        <v>20549000</v>
      </c>
      <c r="O130" s="1"/>
      <c r="P130" s="23">
        <f t="shared" si="10"/>
        <v>4.6424205701435083E-3</v>
      </c>
      <c r="Q130" s="23">
        <f t="shared" si="10"/>
        <v>5.302608949923656E-2</v>
      </c>
      <c r="R130" s="23">
        <f t="shared" si="10"/>
        <v>0.13021386787490183</v>
      </c>
      <c r="S130" s="23">
        <f t="shared" si="11"/>
        <v>3.8074631432503274E-2</v>
      </c>
      <c r="T130" s="23">
        <f t="shared" si="11"/>
        <v>4.4591353943871932E-2</v>
      </c>
      <c r="U130" s="23">
        <f t="shared" si="11"/>
        <v>0.11482153058194551</v>
      </c>
      <c r="V130" s="23">
        <f t="shared" si="11"/>
        <v>2.7590749524830167E-2</v>
      </c>
      <c r="W130" s="23">
        <f t="shared" si="11"/>
        <v>5.875375124162141E-2</v>
      </c>
      <c r="X130" s="23">
        <f t="shared" si="11"/>
        <v>9.7283581054703694E-2</v>
      </c>
      <c r="Y130" s="23">
        <f t="shared" si="11"/>
        <v>9.1717951848452106E-2</v>
      </c>
      <c r="Z130" s="23">
        <f t="shared" si="11"/>
        <v>0.18441864986954495</v>
      </c>
      <c r="AA130" s="23">
        <f t="shared" si="11"/>
        <v>0.15486542255824504</v>
      </c>
      <c r="AD130" s="1"/>
    </row>
    <row r="131" spans="1:30" x14ac:dyDescent="0.35">
      <c r="A131" s="17">
        <v>36800</v>
      </c>
      <c r="B131" s="10">
        <f t="shared" ref="B131:B194" si="12">SUM(C131:N131)</f>
        <v>133248200</v>
      </c>
      <c r="C131" s="13">
        <v>619000</v>
      </c>
      <c r="D131" s="4">
        <v>7030000</v>
      </c>
      <c r="E131" s="4">
        <v>17251000</v>
      </c>
      <c r="F131" s="4">
        <v>5068800</v>
      </c>
      <c r="G131" s="4">
        <v>5921700</v>
      </c>
      <c r="H131" s="4">
        <v>15379200</v>
      </c>
      <c r="I131" s="4">
        <v>3665000</v>
      </c>
      <c r="J131" s="4">
        <v>7792000</v>
      </c>
      <c r="K131" s="4">
        <v>12962300</v>
      </c>
      <c r="L131" s="4">
        <v>11810000</v>
      </c>
      <c r="M131" s="4">
        <v>24713200</v>
      </c>
      <c r="N131" s="9">
        <v>21036000</v>
      </c>
      <c r="O131" s="1"/>
      <c r="P131" s="23">
        <f t="shared" si="10"/>
        <v>4.6454661301240843E-3</v>
      </c>
      <c r="Q131" s="23">
        <f t="shared" si="10"/>
        <v>5.2758686421279989E-2</v>
      </c>
      <c r="R131" s="23">
        <f t="shared" si="10"/>
        <v>0.12946516350689916</v>
      </c>
      <c r="S131" s="23">
        <f t="shared" si="11"/>
        <v>3.8040288724350495E-2</v>
      </c>
      <c r="T131" s="23">
        <f t="shared" si="11"/>
        <v>4.4441125658733101E-2</v>
      </c>
      <c r="U131" s="23">
        <f t="shared" si="11"/>
        <v>0.11541769419774527</v>
      </c>
      <c r="V131" s="23">
        <f t="shared" si="11"/>
        <v>2.7505061982075554E-2</v>
      </c>
      <c r="W131" s="23">
        <f t="shared" si="11"/>
        <v>5.8477337780172639E-2</v>
      </c>
      <c r="X131" s="23">
        <f t="shared" si="11"/>
        <v>9.7279362873194539E-2</v>
      </c>
      <c r="Y131" s="23">
        <f t="shared" si="11"/>
        <v>8.8631591271026544E-2</v>
      </c>
      <c r="Z131" s="23">
        <f t="shared" si="11"/>
        <v>0.18546742094827548</v>
      </c>
      <c r="AA131" s="23">
        <f t="shared" si="11"/>
        <v>0.15787080050612315</v>
      </c>
      <c r="AD131" s="1"/>
    </row>
    <row r="132" spans="1:30" x14ac:dyDescent="0.35">
      <c r="A132" s="17">
        <v>36831</v>
      </c>
      <c r="B132" s="10">
        <f t="shared" si="12"/>
        <v>133613200</v>
      </c>
      <c r="C132" s="13">
        <v>611000</v>
      </c>
      <c r="D132" s="4">
        <v>6915000</v>
      </c>
      <c r="E132" s="4">
        <v>17226000</v>
      </c>
      <c r="F132" s="4">
        <v>5091099.9999999991</v>
      </c>
      <c r="G132" s="4">
        <v>5911500</v>
      </c>
      <c r="H132" s="4">
        <v>15773000</v>
      </c>
      <c r="I132" s="4">
        <v>3689000</v>
      </c>
      <c r="J132" s="4">
        <v>7806000</v>
      </c>
      <c r="K132" s="4">
        <v>13014100</v>
      </c>
      <c r="L132" s="4">
        <v>11654000</v>
      </c>
      <c r="M132" s="4">
        <v>24729500</v>
      </c>
      <c r="N132" s="9">
        <v>21193000</v>
      </c>
      <c r="O132" s="1"/>
      <c r="P132" s="23">
        <f t="shared" si="10"/>
        <v>4.5729014797939128E-3</v>
      </c>
      <c r="Q132" s="23">
        <f t="shared" si="10"/>
        <v>5.1753868629746159E-2</v>
      </c>
      <c r="R132" s="23">
        <f t="shared" si="10"/>
        <v>0.12892438771019629</v>
      </c>
      <c r="S132" s="23">
        <f t="shared" si="11"/>
        <v>3.81032712336805E-2</v>
      </c>
      <c r="T132" s="23">
        <f t="shared" si="11"/>
        <v>4.4243383138791677E-2</v>
      </c>
      <c r="U132" s="23">
        <f t="shared" si="11"/>
        <v>0.11804971365104645</v>
      </c>
      <c r="V132" s="23">
        <f t="shared" si="11"/>
        <v>2.7609547559672248E-2</v>
      </c>
      <c r="W132" s="23">
        <f t="shared" si="11"/>
        <v>5.8422371442342524E-2</v>
      </c>
      <c r="X132" s="23">
        <f t="shared" si="11"/>
        <v>9.7401304661515475E-2</v>
      </c>
      <c r="Y132" s="23">
        <f t="shared" si="11"/>
        <v>8.7221921187427595E-2</v>
      </c>
      <c r="Z132" s="23">
        <f t="shared" si="11"/>
        <v>0.18508276128406476</v>
      </c>
      <c r="AA132" s="23">
        <f t="shared" si="11"/>
        <v>0.15861456802172241</v>
      </c>
      <c r="AD132" s="1"/>
    </row>
    <row r="133" spans="1:30" x14ac:dyDescent="0.35">
      <c r="A133" s="17">
        <v>36861</v>
      </c>
      <c r="B133" s="10">
        <f t="shared" si="12"/>
        <v>133554900</v>
      </c>
      <c r="C133" s="13">
        <v>601000</v>
      </c>
      <c r="D133" s="4">
        <v>6703000</v>
      </c>
      <c r="E133" s="4">
        <v>17200000</v>
      </c>
      <c r="F133" s="4">
        <v>5130400</v>
      </c>
      <c r="G133" s="4">
        <v>5891300</v>
      </c>
      <c r="H133" s="4">
        <v>16023800</v>
      </c>
      <c r="I133" s="4">
        <v>3716000</v>
      </c>
      <c r="J133" s="4">
        <v>7830000</v>
      </c>
      <c r="K133" s="4">
        <v>13051400</v>
      </c>
      <c r="L133" s="4">
        <v>11681000</v>
      </c>
      <c r="M133" s="4">
        <v>24567000</v>
      </c>
      <c r="N133" s="9">
        <v>21160000</v>
      </c>
      <c r="O133" s="1"/>
      <c r="P133" s="23">
        <f t="shared" si="10"/>
        <v>4.5000220882947762E-3</v>
      </c>
      <c r="Q133" s="23">
        <f t="shared" si="10"/>
        <v>5.018909826595655E-2</v>
      </c>
      <c r="R133" s="23">
        <f t="shared" si="10"/>
        <v>0.12878598988131473</v>
      </c>
      <c r="S133" s="23">
        <f t="shared" si="11"/>
        <v>3.8414165260877736E-2</v>
      </c>
      <c r="T133" s="23">
        <f t="shared" si="11"/>
        <v>4.4111447801615668E-2</v>
      </c>
      <c r="U133" s="23">
        <f t="shared" si="11"/>
        <v>0.11997912468954715</v>
      </c>
      <c r="V133" s="23">
        <f t="shared" si="11"/>
        <v>2.7823763860404971E-2</v>
      </c>
      <c r="W133" s="23">
        <f t="shared" si="11"/>
        <v>5.862757562620316E-2</v>
      </c>
      <c r="X133" s="23">
        <f t="shared" si="11"/>
        <v>9.772310862424366E-2</v>
      </c>
      <c r="Y133" s="23">
        <f t="shared" si="11"/>
        <v>8.746215975602542E-2</v>
      </c>
      <c r="Z133" s="23">
        <f t="shared" si="11"/>
        <v>0.18394682636129411</v>
      </c>
      <c r="AA133" s="23">
        <f t="shared" si="11"/>
        <v>0.15843671778422208</v>
      </c>
      <c r="AD133" s="1"/>
    </row>
    <row r="134" spans="1:30" x14ac:dyDescent="0.35">
      <c r="A134" s="17">
        <v>36892</v>
      </c>
      <c r="B134" s="10">
        <f t="shared" si="12"/>
        <v>130681200</v>
      </c>
      <c r="C134" s="13">
        <v>592000</v>
      </c>
      <c r="D134" s="4">
        <v>6394000</v>
      </c>
      <c r="E134" s="4">
        <v>16993000</v>
      </c>
      <c r="F134" s="4">
        <v>5001900.0000000009</v>
      </c>
      <c r="G134" s="4">
        <v>5816300</v>
      </c>
      <c r="H134" s="4">
        <v>15284200</v>
      </c>
      <c r="I134" s="4">
        <v>3697000</v>
      </c>
      <c r="J134" s="4">
        <v>7794000</v>
      </c>
      <c r="K134" s="4">
        <v>13032400</v>
      </c>
      <c r="L134" s="4">
        <v>11328000</v>
      </c>
      <c r="M134" s="4">
        <v>23995400</v>
      </c>
      <c r="N134" s="9">
        <v>20753000</v>
      </c>
      <c r="O134" s="1"/>
      <c r="P134" s="23">
        <f t="shared" si="10"/>
        <v>4.5301083859040168E-3</v>
      </c>
      <c r="Q134" s="23">
        <f t="shared" si="10"/>
        <v>4.8928231451807913E-2</v>
      </c>
      <c r="R134" s="23">
        <f t="shared" si="10"/>
        <v>0.13003400642173474</v>
      </c>
      <c r="S134" s="23">
        <f t="shared" si="11"/>
        <v>3.8275589755833284E-2</v>
      </c>
      <c r="T134" s="23">
        <f t="shared" si="11"/>
        <v>4.4507549670495833E-2</v>
      </c>
      <c r="U134" s="23">
        <f t="shared" si="11"/>
        <v>0.11695790978350368</v>
      </c>
      <c r="V134" s="23">
        <f t="shared" si="11"/>
        <v>2.8290220781566133E-2</v>
      </c>
      <c r="W134" s="23">
        <f t="shared" si="11"/>
        <v>5.9641325607662006E-2</v>
      </c>
      <c r="X134" s="23">
        <f t="shared" si="11"/>
        <v>9.97266630548235E-2</v>
      </c>
      <c r="Y134" s="23">
        <f t="shared" si="11"/>
        <v>8.6684236141082269E-2</v>
      </c>
      <c r="Z134" s="23">
        <f t="shared" si="11"/>
        <v>0.18361784250527238</v>
      </c>
      <c r="AA134" s="23">
        <f t="shared" si="11"/>
        <v>0.15880631644031429</v>
      </c>
      <c r="AD134" s="1"/>
    </row>
    <row r="135" spans="1:30" x14ac:dyDescent="0.35">
      <c r="A135" s="17">
        <v>36923</v>
      </c>
      <c r="B135" s="10">
        <f t="shared" si="12"/>
        <v>131348100</v>
      </c>
      <c r="C135" s="13">
        <v>590000</v>
      </c>
      <c r="D135" s="4">
        <v>6397000</v>
      </c>
      <c r="E135" s="4">
        <v>16933000</v>
      </c>
      <c r="F135" s="4">
        <v>4981200</v>
      </c>
      <c r="G135" s="4">
        <v>5799100</v>
      </c>
      <c r="H135" s="4">
        <v>15090600</v>
      </c>
      <c r="I135" s="4">
        <v>3704000</v>
      </c>
      <c r="J135" s="4">
        <v>7818000</v>
      </c>
      <c r="K135" s="4">
        <v>13090600</v>
      </c>
      <c r="L135" s="4">
        <v>11462000</v>
      </c>
      <c r="M135" s="4">
        <v>24274600</v>
      </c>
      <c r="N135" s="9">
        <v>21208000</v>
      </c>
      <c r="O135" s="1"/>
      <c r="P135" s="23">
        <f t="shared" si="10"/>
        <v>4.4918807352371292E-3</v>
      </c>
      <c r="Q135" s="23">
        <f t="shared" si="10"/>
        <v>4.8702645870020198E-2</v>
      </c>
      <c r="R135" s="23">
        <f t="shared" si="10"/>
        <v>0.12891697710130562</v>
      </c>
      <c r="S135" s="23">
        <f t="shared" si="11"/>
        <v>3.7923654776886764E-2</v>
      </c>
      <c r="T135" s="23">
        <f t="shared" si="11"/>
        <v>4.4150619613073962E-2</v>
      </c>
      <c r="U135" s="23">
        <f t="shared" si="11"/>
        <v>0.11489012783588039</v>
      </c>
      <c r="V135" s="23">
        <f t="shared" si="11"/>
        <v>2.8199874988675131E-2</v>
      </c>
      <c r="W135" s="23">
        <f t="shared" si="11"/>
        <v>5.9521226420481146E-2</v>
      </c>
      <c r="X135" s="23">
        <f t="shared" si="11"/>
        <v>9.9663413479144355E-2</v>
      </c>
      <c r="Y135" s="23">
        <f t="shared" si="11"/>
        <v>8.7264299978454196E-2</v>
      </c>
      <c r="Z135" s="23">
        <f t="shared" si="11"/>
        <v>0.18481120016201225</v>
      </c>
      <c r="AA135" s="23">
        <f t="shared" si="11"/>
        <v>0.16146407903882889</v>
      </c>
      <c r="AD135" s="1"/>
    </row>
    <row r="136" spans="1:30" x14ac:dyDescent="0.35">
      <c r="A136" s="17">
        <v>36951</v>
      </c>
      <c r="B136" s="10">
        <f t="shared" si="12"/>
        <v>131942000</v>
      </c>
      <c r="C136" s="13">
        <v>594000</v>
      </c>
      <c r="D136" s="4">
        <v>6518000</v>
      </c>
      <c r="E136" s="4">
        <v>16869000</v>
      </c>
      <c r="F136" s="4">
        <v>5001400.0000000009</v>
      </c>
      <c r="G136" s="4">
        <v>5793500</v>
      </c>
      <c r="H136" s="4">
        <v>15073300</v>
      </c>
      <c r="I136" s="4">
        <v>3713000</v>
      </c>
      <c r="J136" s="4">
        <v>7852000</v>
      </c>
      <c r="K136" s="4">
        <v>13152300</v>
      </c>
      <c r="L136" s="4">
        <v>11645000</v>
      </c>
      <c r="M136" s="4">
        <v>24391500</v>
      </c>
      <c r="N136" s="9">
        <v>21339000</v>
      </c>
      <c r="O136" s="1"/>
      <c r="P136" s="23">
        <f t="shared" si="10"/>
        <v>4.5019781419108392E-3</v>
      </c>
      <c r="Q136" s="23">
        <f t="shared" si="10"/>
        <v>4.9400494156523318E-2</v>
      </c>
      <c r="R136" s="23">
        <f t="shared" si="10"/>
        <v>0.12785163177759926</v>
      </c>
      <c r="S136" s="23">
        <f t="shared" si="11"/>
        <v>3.7906049627866797E-2</v>
      </c>
      <c r="T136" s="23">
        <f t="shared" si="11"/>
        <v>4.3909445059192677E-2</v>
      </c>
      <c r="U136" s="23">
        <f t="shared" si="11"/>
        <v>0.1142418638492671</v>
      </c>
      <c r="V136" s="23">
        <f t="shared" si="11"/>
        <v>2.8141152930833246E-2</v>
      </c>
      <c r="W136" s="23">
        <f t="shared" si="11"/>
        <v>5.9510997256370227E-2</v>
      </c>
      <c r="X136" s="23">
        <f t="shared" si="11"/>
        <v>9.9682436221976325E-2</v>
      </c>
      <c r="Y136" s="23">
        <f t="shared" si="11"/>
        <v>8.8258477209683037E-2</v>
      </c>
      <c r="Z136" s="23">
        <f t="shared" si="11"/>
        <v>0.18486531961013172</v>
      </c>
      <c r="AA136" s="23">
        <f t="shared" si="11"/>
        <v>0.16173015415864547</v>
      </c>
      <c r="AD136" s="1"/>
    </row>
    <row r="137" spans="1:30" x14ac:dyDescent="0.35">
      <c r="A137" s="17">
        <v>36982</v>
      </c>
      <c r="B137" s="10">
        <f t="shared" si="12"/>
        <v>132349100</v>
      </c>
      <c r="C137" s="13">
        <v>596000</v>
      </c>
      <c r="D137" s="4">
        <v>6688000</v>
      </c>
      <c r="E137" s="4">
        <v>16750000</v>
      </c>
      <c r="F137" s="4">
        <v>4998700</v>
      </c>
      <c r="G137" s="4">
        <v>5790900</v>
      </c>
      <c r="H137" s="4">
        <v>15043200</v>
      </c>
      <c r="I137" s="4">
        <v>3677000</v>
      </c>
      <c r="J137" s="4">
        <v>7862000</v>
      </c>
      <c r="K137" s="4">
        <v>13193200</v>
      </c>
      <c r="L137" s="4">
        <v>11936000</v>
      </c>
      <c r="M137" s="4">
        <v>24427100</v>
      </c>
      <c r="N137" s="9">
        <v>21387000</v>
      </c>
      <c r="O137" s="1"/>
      <c r="P137" s="23">
        <f t="shared" si="10"/>
        <v>4.5032418051955021E-3</v>
      </c>
      <c r="Q137" s="23">
        <f t="shared" si="10"/>
        <v>5.0533022136153551E-2</v>
      </c>
      <c r="R137" s="23">
        <f t="shared" si="10"/>
        <v>0.12655922858561183</v>
      </c>
      <c r="S137" s="23">
        <f t="shared" si="11"/>
        <v>3.7769051697367037E-2</v>
      </c>
      <c r="T137" s="23">
        <f t="shared" si="11"/>
        <v>4.3754736526353408E-2</v>
      </c>
      <c r="U137" s="23">
        <f t="shared" si="11"/>
        <v>0.11366303208710901</v>
      </c>
      <c r="V137" s="23">
        <f t="shared" ref="V137:AA176" si="13">I137/$B137</f>
        <v>2.778258409010715E-2</v>
      </c>
      <c r="W137" s="23">
        <f t="shared" si="13"/>
        <v>5.940350179940778E-2</v>
      </c>
      <c r="X137" s="23">
        <f t="shared" si="13"/>
        <v>9.9684848631384729E-2</v>
      </c>
      <c r="Y137" s="23">
        <f t="shared" si="13"/>
        <v>9.0185728501364956E-2</v>
      </c>
      <c r="Z137" s="23">
        <f t="shared" si="13"/>
        <v>0.18456566761693127</v>
      </c>
      <c r="AA137" s="23">
        <f t="shared" si="13"/>
        <v>0.16159535652301377</v>
      </c>
      <c r="AD137" s="1"/>
    </row>
    <row r="138" spans="1:30" x14ac:dyDescent="0.35">
      <c r="A138" s="17">
        <v>37012</v>
      </c>
      <c r="B138" s="10">
        <f t="shared" si="12"/>
        <v>133055600</v>
      </c>
      <c r="C138" s="13">
        <v>606000</v>
      </c>
      <c r="D138" s="4">
        <v>6901000</v>
      </c>
      <c r="E138" s="4">
        <v>16646000</v>
      </c>
      <c r="F138" s="4">
        <v>5025300</v>
      </c>
      <c r="G138" s="4">
        <v>5796300</v>
      </c>
      <c r="H138" s="4">
        <v>15154000</v>
      </c>
      <c r="I138" s="4">
        <v>3664000</v>
      </c>
      <c r="J138" s="4">
        <v>7894000</v>
      </c>
      <c r="K138" s="4">
        <v>13247700</v>
      </c>
      <c r="L138" s="4">
        <v>12297000</v>
      </c>
      <c r="M138" s="4">
        <v>24392300</v>
      </c>
      <c r="N138" s="9">
        <v>21432000</v>
      </c>
      <c r="O138" s="1"/>
      <c r="P138" s="23">
        <f t="shared" si="10"/>
        <v>4.5544869964135298E-3</v>
      </c>
      <c r="Q138" s="23">
        <f t="shared" si="10"/>
        <v>5.1865535911303245E-2</v>
      </c>
      <c r="R138" s="23">
        <f t="shared" si="10"/>
        <v>0.12510559495428977</v>
      </c>
      <c r="S138" s="23">
        <f t="shared" si="10"/>
        <v>3.7768421622239125E-2</v>
      </c>
      <c r="T138" s="23">
        <f t="shared" si="10"/>
        <v>4.3562991711735548E-2</v>
      </c>
      <c r="U138" s="23">
        <f t="shared" si="10"/>
        <v>0.11389223753077661</v>
      </c>
      <c r="V138" s="23">
        <f t="shared" si="13"/>
        <v>2.7537360321549787E-2</v>
      </c>
      <c r="W138" s="23">
        <f t="shared" si="13"/>
        <v>5.9328581435129375E-2</v>
      </c>
      <c r="X138" s="23">
        <f t="shared" si="13"/>
        <v>9.9565144195358932E-2</v>
      </c>
      <c r="Y138" s="23">
        <f t="shared" si="13"/>
        <v>9.2420010882668602E-2</v>
      </c>
      <c r="Z138" s="23">
        <f t="shared" si="13"/>
        <v>0.18332411412973224</v>
      </c>
      <c r="AA138" s="23">
        <f t="shared" si="13"/>
        <v>0.16107552030880323</v>
      </c>
      <c r="AD138" s="1"/>
    </row>
    <row r="139" spans="1:30" x14ac:dyDescent="0.35">
      <c r="A139" s="17">
        <v>37043</v>
      </c>
      <c r="B139" s="10">
        <f t="shared" si="12"/>
        <v>133434900</v>
      </c>
      <c r="C139" s="13">
        <v>619000</v>
      </c>
      <c r="D139" s="4">
        <v>7076000</v>
      </c>
      <c r="E139" s="4">
        <v>16615000</v>
      </c>
      <c r="F139" s="4">
        <v>5021900.0000000009</v>
      </c>
      <c r="G139" s="4">
        <v>5804800</v>
      </c>
      <c r="H139" s="4">
        <v>15244200</v>
      </c>
      <c r="I139" s="4">
        <v>3656000</v>
      </c>
      <c r="J139" s="4">
        <v>7968000</v>
      </c>
      <c r="K139" s="4">
        <v>13313900</v>
      </c>
      <c r="L139" s="4">
        <v>12687000</v>
      </c>
      <c r="M139" s="4">
        <v>24297100</v>
      </c>
      <c r="N139" s="9">
        <v>21132000</v>
      </c>
      <c r="O139" s="1"/>
      <c r="P139" s="23">
        <f t="shared" si="10"/>
        <v>4.6389662674457734E-3</v>
      </c>
      <c r="Q139" s="23">
        <f t="shared" si="10"/>
        <v>5.3029604698620829E-2</v>
      </c>
      <c r="R139" s="23">
        <f t="shared" si="10"/>
        <v>0.12451764868111716</v>
      </c>
      <c r="S139" s="23">
        <f t="shared" si="10"/>
        <v>3.7635581096100053E-2</v>
      </c>
      <c r="T139" s="23">
        <f t="shared" si="10"/>
        <v>4.3502861695103756E-2</v>
      </c>
      <c r="U139" s="23">
        <f t="shared" si="10"/>
        <v>0.11424447427172352</v>
      </c>
      <c r="V139" s="23">
        <f t="shared" si="13"/>
        <v>2.7399128713702339E-2</v>
      </c>
      <c r="W139" s="23">
        <f t="shared" si="13"/>
        <v>5.971451247012588E-2</v>
      </c>
      <c r="X139" s="23">
        <f t="shared" si="13"/>
        <v>9.9778243922691884E-2</v>
      </c>
      <c r="Y139" s="23">
        <f t="shared" si="13"/>
        <v>9.5080072754579192E-2</v>
      </c>
      <c r="Z139" s="23">
        <f t="shared" si="13"/>
        <v>0.18208954329039853</v>
      </c>
      <c r="AA139" s="23">
        <f t="shared" si="13"/>
        <v>0.15836936213839109</v>
      </c>
      <c r="AD139" s="1"/>
    </row>
    <row r="140" spans="1:30" x14ac:dyDescent="0.35">
      <c r="A140" s="17">
        <v>37073</v>
      </c>
      <c r="B140" s="10">
        <f t="shared" si="12"/>
        <v>131946400</v>
      </c>
      <c r="C140" s="13">
        <v>620000</v>
      </c>
      <c r="D140" s="4">
        <v>7153000</v>
      </c>
      <c r="E140" s="4">
        <v>16393000</v>
      </c>
      <c r="F140" s="4">
        <v>4975000</v>
      </c>
      <c r="G140" s="4">
        <v>5790400</v>
      </c>
      <c r="H140" s="4">
        <v>15161000</v>
      </c>
      <c r="I140" s="4">
        <v>3636000</v>
      </c>
      <c r="J140" s="4">
        <v>7963000</v>
      </c>
      <c r="K140" s="4">
        <v>13319700</v>
      </c>
      <c r="L140" s="4">
        <v>12757000</v>
      </c>
      <c r="M140" s="4">
        <v>24129300</v>
      </c>
      <c r="N140" s="9">
        <v>20049000</v>
      </c>
      <c r="O140" s="1"/>
      <c r="P140" s="23">
        <f t="shared" si="10"/>
        <v>4.6988777261069642E-3</v>
      </c>
      <c r="Q140" s="23">
        <f t="shared" si="10"/>
        <v>5.4211407056198577E-2</v>
      </c>
      <c r="R140" s="23">
        <f t="shared" si="10"/>
        <v>0.12423984284527656</v>
      </c>
      <c r="S140" s="23">
        <f t="shared" si="10"/>
        <v>3.7704704334487339E-2</v>
      </c>
      <c r="T140" s="23">
        <f t="shared" si="10"/>
        <v>4.3884486427822209E-2</v>
      </c>
      <c r="U140" s="23">
        <f t="shared" si="10"/>
        <v>0.1149027180733995</v>
      </c>
      <c r="V140" s="23">
        <f t="shared" si="13"/>
        <v>2.7556644213104716E-2</v>
      </c>
      <c r="W140" s="23">
        <f t="shared" si="13"/>
        <v>6.0350263440306064E-2</v>
      </c>
      <c r="X140" s="23">
        <f t="shared" si="13"/>
        <v>0.10094780911036602</v>
      </c>
      <c r="Y140" s="23">
        <f t="shared" si="13"/>
        <v>9.6683198632171855E-2</v>
      </c>
      <c r="Z140" s="23">
        <f t="shared" si="13"/>
        <v>0.18287198438153673</v>
      </c>
      <c r="AA140" s="23">
        <f t="shared" si="13"/>
        <v>0.15194806375922343</v>
      </c>
      <c r="AD140" s="1"/>
    </row>
    <row r="141" spans="1:30" x14ac:dyDescent="0.35">
      <c r="A141" s="17">
        <v>37104</v>
      </c>
      <c r="B141" s="10">
        <f t="shared" si="12"/>
        <v>131876500</v>
      </c>
      <c r="C141" s="13">
        <v>623000</v>
      </c>
      <c r="D141" s="4">
        <v>7139000</v>
      </c>
      <c r="E141" s="4">
        <v>16332000</v>
      </c>
      <c r="F141" s="4">
        <v>4974800</v>
      </c>
      <c r="G141" s="4">
        <v>5776700</v>
      </c>
      <c r="H141" s="4">
        <v>15185800</v>
      </c>
      <c r="I141" s="4">
        <v>3614000</v>
      </c>
      <c r="J141" s="4">
        <v>7978000</v>
      </c>
      <c r="K141" s="4">
        <v>13357600</v>
      </c>
      <c r="L141" s="4">
        <v>12716000</v>
      </c>
      <c r="M141" s="4">
        <v>24130600</v>
      </c>
      <c r="N141" s="9">
        <v>20049000</v>
      </c>
      <c r="O141" s="1"/>
      <c r="P141" s="23">
        <f t="shared" si="10"/>
        <v>4.7241168820828577E-3</v>
      </c>
      <c r="Q141" s="23">
        <f t="shared" si="10"/>
        <v>5.4133981414429412E-2</v>
      </c>
      <c r="R141" s="23">
        <f t="shared" si="10"/>
        <v>0.12384314112066971</v>
      </c>
      <c r="S141" s="23">
        <f t="shared" si="10"/>
        <v>3.7723172816991654E-2</v>
      </c>
      <c r="T141" s="23">
        <f t="shared" si="10"/>
        <v>4.3803861946593969E-2</v>
      </c>
      <c r="U141" s="23">
        <f t="shared" si="10"/>
        <v>0.11515167599989384</v>
      </c>
      <c r="V141" s="23">
        <f t="shared" si="13"/>
        <v>2.7404427627363479E-2</v>
      </c>
      <c r="W141" s="23">
        <f t="shared" si="13"/>
        <v>6.0495994358358007E-2</v>
      </c>
      <c r="X141" s="23">
        <f t="shared" si="13"/>
        <v>0.10128870572088279</v>
      </c>
      <c r="Y141" s="23">
        <f t="shared" si="13"/>
        <v>9.6423547789029881E-2</v>
      </c>
      <c r="Z141" s="23">
        <f t="shared" si="13"/>
        <v>0.18297877180543917</v>
      </c>
      <c r="AA141" s="23">
        <f t="shared" si="13"/>
        <v>0.15202860251826519</v>
      </c>
      <c r="AD141" s="1"/>
    </row>
    <row r="142" spans="1:30" x14ac:dyDescent="0.35">
      <c r="A142" s="17">
        <v>37135</v>
      </c>
      <c r="B142" s="10">
        <f t="shared" si="12"/>
        <v>132141400</v>
      </c>
      <c r="C142" s="13">
        <v>617000</v>
      </c>
      <c r="D142" s="4">
        <v>7052000</v>
      </c>
      <c r="E142" s="4">
        <v>16186000</v>
      </c>
      <c r="F142" s="4">
        <v>4968200</v>
      </c>
      <c r="G142" s="4">
        <v>5748100</v>
      </c>
      <c r="H142" s="4">
        <v>15124600</v>
      </c>
      <c r="I142" s="4">
        <v>3566000</v>
      </c>
      <c r="J142" s="4">
        <v>7914000</v>
      </c>
      <c r="K142" s="4">
        <v>13389000</v>
      </c>
      <c r="L142" s="4">
        <v>12273000</v>
      </c>
      <c r="M142" s="4">
        <v>24247500</v>
      </c>
      <c r="N142" s="9">
        <v>21056000</v>
      </c>
      <c r="O142" s="1"/>
      <c r="P142" s="23">
        <f t="shared" si="10"/>
        <v>4.6692406770323302E-3</v>
      </c>
      <c r="Q142" s="23">
        <f t="shared" si="10"/>
        <v>5.3367074966664499E-2</v>
      </c>
      <c r="R142" s="23">
        <f t="shared" si="10"/>
        <v>0.12248999934918202</v>
      </c>
      <c r="S142" s="23">
        <f t="shared" si="10"/>
        <v>3.7597603778982212E-2</v>
      </c>
      <c r="T142" s="23">
        <f t="shared" si="10"/>
        <v>4.3499614806563273E-2</v>
      </c>
      <c r="U142" s="23">
        <f t="shared" si="10"/>
        <v>0.11445769456052381</v>
      </c>
      <c r="V142" s="23">
        <f t="shared" si="13"/>
        <v>2.6986243523982642E-2</v>
      </c>
      <c r="W142" s="23">
        <f t="shared" si="13"/>
        <v>5.9890390142680494E-2</v>
      </c>
      <c r="X142" s="23">
        <f t="shared" si="13"/>
        <v>0.10132327945670319</v>
      </c>
      <c r="Y142" s="23">
        <f t="shared" si="13"/>
        <v>9.2877780922557204E-2</v>
      </c>
      <c r="Z142" s="23">
        <f t="shared" si="13"/>
        <v>0.18349661801676084</v>
      </c>
      <c r="AA142" s="23">
        <f t="shared" si="13"/>
        <v>0.1593444597983675</v>
      </c>
      <c r="AD142" s="1"/>
    </row>
    <row r="143" spans="1:30" x14ac:dyDescent="0.35">
      <c r="A143" s="17">
        <v>37165</v>
      </c>
      <c r="B143" s="10">
        <f t="shared" si="12"/>
        <v>132344100</v>
      </c>
      <c r="C143" s="13">
        <v>614000</v>
      </c>
      <c r="D143" s="4">
        <v>7012000</v>
      </c>
      <c r="E143" s="4">
        <v>16010000</v>
      </c>
      <c r="F143" s="4">
        <v>4938100</v>
      </c>
      <c r="G143" s="4">
        <v>5740800</v>
      </c>
      <c r="H143" s="4">
        <v>15220300</v>
      </c>
      <c r="I143" s="4">
        <v>3549000</v>
      </c>
      <c r="J143" s="4">
        <v>7910000</v>
      </c>
      <c r="K143" s="4">
        <v>13460100</v>
      </c>
      <c r="L143" s="4">
        <v>11945000</v>
      </c>
      <c r="M143" s="4">
        <v>24371800</v>
      </c>
      <c r="N143" s="9">
        <v>21573000</v>
      </c>
      <c r="O143" s="1"/>
      <c r="P143" s="23">
        <f t="shared" si="10"/>
        <v>4.6394210244355433E-3</v>
      </c>
      <c r="Q143" s="23">
        <f t="shared" si="10"/>
        <v>5.2983094826289955E-2</v>
      </c>
      <c r="R143" s="23">
        <f t="shared" si="10"/>
        <v>0.12097252540914177</v>
      </c>
      <c r="S143" s="23">
        <f t="shared" si="10"/>
        <v>3.731258136932436E-2</v>
      </c>
      <c r="T143" s="23">
        <f t="shared" si="10"/>
        <v>4.3377830972442293E-2</v>
      </c>
      <c r="U143" s="23">
        <f t="shared" si="10"/>
        <v>0.11500550458992884</v>
      </c>
      <c r="V143" s="23">
        <f t="shared" si="13"/>
        <v>2.6816458006061472E-2</v>
      </c>
      <c r="W143" s="23">
        <f t="shared" si="13"/>
        <v>5.9768436976034442E-2</v>
      </c>
      <c r="X143" s="23">
        <f t="shared" si="13"/>
        <v>0.10170532724919358</v>
      </c>
      <c r="Y143" s="23">
        <f t="shared" si="13"/>
        <v>9.0257140288082349E-2</v>
      </c>
      <c r="Z143" s="23">
        <f t="shared" si="13"/>
        <v>0.18415479042888955</v>
      </c>
      <c r="AA143" s="23">
        <f t="shared" si="13"/>
        <v>0.16300688886017586</v>
      </c>
      <c r="AD143" s="1"/>
    </row>
    <row r="144" spans="1:30" x14ac:dyDescent="0.35">
      <c r="A144" s="17">
        <v>37196</v>
      </c>
      <c r="B144" s="10">
        <f t="shared" si="12"/>
        <v>132155400</v>
      </c>
      <c r="C144" s="13">
        <v>606000</v>
      </c>
      <c r="D144" s="4">
        <v>6882000</v>
      </c>
      <c r="E144" s="4">
        <v>15847000</v>
      </c>
      <c r="F144" s="4">
        <v>4892300</v>
      </c>
      <c r="G144" s="4">
        <v>5716400</v>
      </c>
      <c r="H144" s="4">
        <v>15572400</v>
      </c>
      <c r="I144" s="4">
        <v>3543000</v>
      </c>
      <c r="J144" s="4">
        <v>7924000</v>
      </c>
      <c r="K144" s="4">
        <v>13517800</v>
      </c>
      <c r="L144" s="4">
        <v>11702000</v>
      </c>
      <c r="M144" s="4">
        <v>24220500</v>
      </c>
      <c r="N144" s="9">
        <v>21732000</v>
      </c>
      <c r="O144" s="1"/>
      <c r="P144" s="23">
        <f t="shared" si="10"/>
        <v>4.5855106942281586E-3</v>
      </c>
      <c r="Q144" s="23">
        <f t="shared" si="10"/>
        <v>5.20750570918782E-2</v>
      </c>
      <c r="R144" s="23">
        <f t="shared" si="10"/>
        <v>0.11991186133899939</v>
      </c>
      <c r="S144" s="23">
        <f t="shared" si="10"/>
        <v>3.7019296979162411E-2</v>
      </c>
      <c r="T144" s="23">
        <f t="shared" si="10"/>
        <v>4.3255137512352881E-2</v>
      </c>
      <c r="U144" s="23">
        <f t="shared" si="10"/>
        <v>0.11783400451286893</v>
      </c>
      <c r="V144" s="23">
        <f t="shared" si="13"/>
        <v>2.6809347177640868E-2</v>
      </c>
      <c r="W144" s="23">
        <f t="shared" si="13"/>
        <v>5.9959714094164902E-2</v>
      </c>
      <c r="X144" s="23">
        <f t="shared" si="13"/>
        <v>0.10228715587860958</v>
      </c>
      <c r="Y144" s="23">
        <f t="shared" si="13"/>
        <v>8.8547270864452007E-2</v>
      </c>
      <c r="Z144" s="23">
        <f t="shared" si="13"/>
        <v>0.18327287420718336</v>
      </c>
      <c r="AA144" s="23">
        <f t="shared" si="13"/>
        <v>0.1644427696484593</v>
      </c>
      <c r="AD144" s="1"/>
    </row>
    <row r="145" spans="1:30" x14ac:dyDescent="0.35">
      <c r="A145" s="17">
        <v>37226</v>
      </c>
      <c r="B145" s="10">
        <f t="shared" si="12"/>
        <v>131772300</v>
      </c>
      <c r="C145" s="13">
        <v>596000</v>
      </c>
      <c r="D145" s="4">
        <v>6698000</v>
      </c>
      <c r="E145" s="4">
        <v>15723000</v>
      </c>
      <c r="F145" s="4">
        <v>4878300</v>
      </c>
      <c r="G145" s="4">
        <v>5699500</v>
      </c>
      <c r="H145" s="4">
        <v>15709900</v>
      </c>
      <c r="I145" s="4">
        <v>3532000</v>
      </c>
      <c r="J145" s="4">
        <v>7927000</v>
      </c>
      <c r="K145" s="4">
        <v>13560100</v>
      </c>
      <c r="L145" s="4">
        <v>11681000</v>
      </c>
      <c r="M145" s="4">
        <v>24059500</v>
      </c>
      <c r="N145" s="9">
        <v>21708000</v>
      </c>
      <c r="O145" s="1"/>
      <c r="P145" s="23">
        <f t="shared" si="10"/>
        <v>4.5229536101289878E-3</v>
      </c>
      <c r="Q145" s="23">
        <f t="shared" si="10"/>
        <v>5.0830106175577115E-2</v>
      </c>
      <c r="R145" s="23">
        <f t="shared" si="10"/>
        <v>0.11931946243633905</v>
      </c>
      <c r="S145" s="23">
        <f t="shared" si="10"/>
        <v>3.7020678852839328E-2</v>
      </c>
      <c r="T145" s="23">
        <f t="shared" si="10"/>
        <v>4.3252641108943231E-2</v>
      </c>
      <c r="U145" s="23">
        <f t="shared" si="10"/>
        <v>0.11922004852309628</v>
      </c>
      <c r="V145" s="23">
        <f t="shared" si="13"/>
        <v>2.6803812333851651E-2</v>
      </c>
      <c r="W145" s="23">
        <f t="shared" si="13"/>
        <v>6.0156800784383367E-2</v>
      </c>
      <c r="X145" s="23">
        <f t="shared" si="13"/>
        <v>0.10290554236360752</v>
      </c>
      <c r="Y145" s="23">
        <f t="shared" si="13"/>
        <v>8.8645337449524672E-2</v>
      </c>
      <c r="Z145" s="23">
        <f t="shared" si="13"/>
        <v>0.18258389661560132</v>
      </c>
      <c r="AA145" s="23">
        <f t="shared" si="13"/>
        <v>0.16473871974610749</v>
      </c>
      <c r="AD145" s="1"/>
    </row>
    <row r="146" spans="1:30" x14ac:dyDescent="0.35">
      <c r="A146" s="17">
        <v>37257</v>
      </c>
      <c r="B146" s="10">
        <f t="shared" si="12"/>
        <v>128890400</v>
      </c>
      <c r="C146" s="13">
        <v>585000</v>
      </c>
      <c r="D146" s="4">
        <v>6363000</v>
      </c>
      <c r="E146" s="4">
        <v>15475000</v>
      </c>
      <c r="F146" s="4">
        <v>4774299.9999999991</v>
      </c>
      <c r="G146" s="4">
        <v>5643800</v>
      </c>
      <c r="H146" s="4">
        <v>14981100</v>
      </c>
      <c r="I146" s="4">
        <v>3482000</v>
      </c>
      <c r="J146" s="4">
        <v>7888000</v>
      </c>
      <c r="K146" s="4">
        <v>13533000</v>
      </c>
      <c r="L146" s="4">
        <v>11385000</v>
      </c>
      <c r="M146" s="4">
        <v>23481200</v>
      </c>
      <c r="N146" s="9">
        <v>21299000</v>
      </c>
      <c r="O146" s="1"/>
      <c r="P146" s="23">
        <f t="shared" si="10"/>
        <v>4.5387398906357648E-3</v>
      </c>
      <c r="Q146" s="23">
        <f t="shared" si="10"/>
        <v>4.9367524656607473E-2</v>
      </c>
      <c r="R146" s="23">
        <f t="shared" si="10"/>
        <v>0.12006324753433925</v>
      </c>
      <c r="S146" s="23">
        <f t="shared" si="10"/>
        <v>3.7041548478397142E-2</v>
      </c>
      <c r="T146" s="23">
        <f t="shared" si="10"/>
        <v>4.3787590076530138E-2</v>
      </c>
      <c r="U146" s="23">
        <f t="shared" si="10"/>
        <v>0.11623130970188625</v>
      </c>
      <c r="V146" s="23">
        <f t="shared" si="13"/>
        <v>2.7015200511442281E-2</v>
      </c>
      <c r="W146" s="23">
        <f t="shared" si="13"/>
        <v>6.1199282491170792E-2</v>
      </c>
      <c r="X146" s="23">
        <f t="shared" si="13"/>
        <v>0.10499618280337403</v>
      </c>
      <c r="Y146" s="23">
        <f t="shared" si="13"/>
        <v>8.833086094852681E-2</v>
      </c>
      <c r="Z146" s="23">
        <f t="shared" si="13"/>
        <v>0.1821795882393103</v>
      </c>
      <c r="AA146" s="23">
        <f t="shared" si="13"/>
        <v>0.16524892466777977</v>
      </c>
      <c r="AD146" s="1"/>
    </row>
    <row r="147" spans="1:30" x14ac:dyDescent="0.35">
      <c r="A147" s="17">
        <v>37288</v>
      </c>
      <c r="B147" s="10">
        <f t="shared" si="12"/>
        <v>129361700</v>
      </c>
      <c r="C147" s="13">
        <v>579000</v>
      </c>
      <c r="D147" s="4">
        <v>6339000</v>
      </c>
      <c r="E147" s="4">
        <v>15414000</v>
      </c>
      <c r="F147" s="4">
        <v>4768200</v>
      </c>
      <c r="G147" s="4">
        <v>5628100</v>
      </c>
      <c r="H147" s="4">
        <v>14781900</v>
      </c>
      <c r="I147" s="4">
        <v>3458000</v>
      </c>
      <c r="J147" s="4">
        <v>7885000</v>
      </c>
      <c r="K147" s="4">
        <v>13574500</v>
      </c>
      <c r="L147" s="4">
        <v>11440000</v>
      </c>
      <c r="M147" s="4">
        <v>23783000</v>
      </c>
      <c r="N147" s="9">
        <v>21711000</v>
      </c>
      <c r="O147" s="1"/>
      <c r="P147" s="23">
        <f t="shared" si="10"/>
        <v>4.4758224420365532E-3</v>
      </c>
      <c r="Q147" s="23">
        <f t="shared" si="10"/>
        <v>4.9002138963850972E-2</v>
      </c>
      <c r="R147" s="23">
        <f t="shared" si="10"/>
        <v>0.11915427827556378</v>
      </c>
      <c r="S147" s="23">
        <f t="shared" si="10"/>
        <v>3.6859441395714496E-2</v>
      </c>
      <c r="T147" s="23">
        <f t="shared" si="10"/>
        <v>4.3506694794518005E-2</v>
      </c>
      <c r="U147" s="23">
        <f t="shared" si="10"/>
        <v>0.11426797885309176</v>
      </c>
      <c r="V147" s="23">
        <f t="shared" si="13"/>
        <v>2.6731250439658724E-2</v>
      </c>
      <c r="W147" s="23">
        <f t="shared" si="13"/>
        <v>6.0953126002518516E-2</v>
      </c>
      <c r="X147" s="23">
        <f t="shared" si="13"/>
        <v>0.10493445896273781</v>
      </c>
      <c r="Y147" s="23">
        <f t="shared" si="13"/>
        <v>8.843421198082585E-2</v>
      </c>
      <c r="Z147" s="23">
        <f t="shared" si="13"/>
        <v>0.18384885170804033</v>
      </c>
      <c r="AA147" s="23">
        <f t="shared" si="13"/>
        <v>0.1678317461814432</v>
      </c>
      <c r="AD147" s="1"/>
    </row>
    <row r="148" spans="1:30" x14ac:dyDescent="0.35">
      <c r="A148" s="17">
        <v>37316</v>
      </c>
      <c r="B148" s="10">
        <f t="shared" si="12"/>
        <v>129968400</v>
      </c>
      <c r="C148" s="13">
        <v>574000</v>
      </c>
      <c r="D148" s="4">
        <v>6416000</v>
      </c>
      <c r="E148" s="4">
        <v>15375000</v>
      </c>
      <c r="F148" s="4">
        <v>4775299.9999999991</v>
      </c>
      <c r="G148" s="4">
        <v>5634100</v>
      </c>
      <c r="H148" s="4">
        <v>14810100</v>
      </c>
      <c r="I148" s="4">
        <v>3448000</v>
      </c>
      <c r="J148" s="4">
        <v>7898000</v>
      </c>
      <c r="K148" s="4">
        <v>13630400</v>
      </c>
      <c r="L148" s="4">
        <v>11622000</v>
      </c>
      <c r="M148" s="4">
        <v>23949500</v>
      </c>
      <c r="N148" s="9">
        <v>21836000</v>
      </c>
      <c r="O148" s="1"/>
      <c r="P148" s="23">
        <f t="shared" si="10"/>
        <v>4.4164581544436955E-3</v>
      </c>
      <c r="Q148" s="23">
        <f t="shared" si="10"/>
        <v>4.9365845851760889E-2</v>
      </c>
      <c r="R148" s="23">
        <f t="shared" si="10"/>
        <v>0.11829798627974185</v>
      </c>
      <c r="S148" s="23">
        <f t="shared" si="10"/>
        <v>3.6742008057343165E-2</v>
      </c>
      <c r="T148" s="23">
        <f t="shared" si="10"/>
        <v>4.3349768097476003E-2</v>
      </c>
      <c r="U148" s="23">
        <f t="shared" si="10"/>
        <v>0.11395154514481982</v>
      </c>
      <c r="V148" s="23">
        <f t="shared" si="13"/>
        <v>2.652952563853983E-2</v>
      </c>
      <c r="W148" s="23">
        <f t="shared" si="13"/>
        <v>6.0768617602432594E-2</v>
      </c>
      <c r="X148" s="23">
        <f t="shared" si="13"/>
        <v>0.104874723394302</v>
      </c>
      <c r="Y148" s="23">
        <f t="shared" si="13"/>
        <v>8.9421736360530718E-2</v>
      </c>
      <c r="Z148" s="23">
        <f t="shared" si="13"/>
        <v>0.18427171527848307</v>
      </c>
      <c r="AA148" s="23">
        <f t="shared" si="13"/>
        <v>0.16801007014012637</v>
      </c>
      <c r="AD148" s="1"/>
    </row>
    <row r="149" spans="1:30" x14ac:dyDescent="0.35">
      <c r="A149" s="17">
        <v>37347</v>
      </c>
      <c r="B149" s="10">
        <f t="shared" si="12"/>
        <v>130558000</v>
      </c>
      <c r="C149" s="13">
        <v>576000</v>
      </c>
      <c r="D149" s="4">
        <v>6563000</v>
      </c>
      <c r="E149" s="4">
        <v>15341000</v>
      </c>
      <c r="F149" s="4">
        <v>4793000</v>
      </c>
      <c r="G149" s="4">
        <v>5641000</v>
      </c>
      <c r="H149" s="4">
        <v>14870700</v>
      </c>
      <c r="I149" s="4">
        <v>3425000</v>
      </c>
      <c r="J149" s="4">
        <v>7908000</v>
      </c>
      <c r="K149" s="4">
        <v>13672000</v>
      </c>
      <c r="L149" s="4">
        <v>11823000</v>
      </c>
      <c r="M149" s="4">
        <v>24099300</v>
      </c>
      <c r="N149" s="9">
        <v>21846000</v>
      </c>
      <c r="O149" s="1"/>
      <c r="P149" s="23">
        <f t="shared" si="10"/>
        <v>4.4118322890975654E-3</v>
      </c>
      <c r="Q149" s="23">
        <f t="shared" si="10"/>
        <v>5.026884603011688E-2</v>
      </c>
      <c r="R149" s="23">
        <f t="shared" si="10"/>
        <v>0.11750333185251</v>
      </c>
      <c r="S149" s="23">
        <f t="shared" si="10"/>
        <v>3.6711653058410822E-2</v>
      </c>
      <c r="T149" s="23">
        <f t="shared" si="10"/>
        <v>4.3206850595137791E-2</v>
      </c>
      <c r="U149" s="23">
        <f t="shared" si="10"/>
        <v>0.11390110142618606</v>
      </c>
      <c r="V149" s="23">
        <f t="shared" si="13"/>
        <v>2.6233551371804102E-2</v>
      </c>
      <c r="W149" s="23">
        <f t="shared" si="13"/>
        <v>6.0570780802401997E-2</v>
      </c>
      <c r="X149" s="23">
        <f t="shared" si="13"/>
        <v>0.1047197414176075</v>
      </c>
      <c r="Y149" s="23">
        <f t="shared" si="13"/>
        <v>9.0557453392362014E-2</v>
      </c>
      <c r="Z149" s="23">
        <f t="shared" si="13"/>
        <v>0.18458692688307113</v>
      </c>
      <c r="AA149" s="23">
        <f t="shared" si="13"/>
        <v>0.16732793088129413</v>
      </c>
      <c r="AD149" s="1"/>
    </row>
    <row r="150" spans="1:30" x14ac:dyDescent="0.35">
      <c r="A150" s="17">
        <v>37377</v>
      </c>
      <c r="B150" s="10">
        <f t="shared" si="12"/>
        <v>131328400</v>
      </c>
      <c r="C150" s="13">
        <v>582000</v>
      </c>
      <c r="D150" s="4">
        <v>6749000</v>
      </c>
      <c r="E150" s="4">
        <v>15335000</v>
      </c>
      <c r="F150" s="4">
        <v>4828700</v>
      </c>
      <c r="G150" s="4">
        <v>5659300</v>
      </c>
      <c r="H150" s="4">
        <v>14956500</v>
      </c>
      <c r="I150" s="4">
        <v>3415000</v>
      </c>
      <c r="J150" s="4">
        <v>7931000</v>
      </c>
      <c r="K150" s="4">
        <v>13707900</v>
      </c>
      <c r="L150" s="4">
        <v>12148000</v>
      </c>
      <c r="M150" s="4">
        <v>24069000</v>
      </c>
      <c r="N150" s="9">
        <v>21947000</v>
      </c>
      <c r="O150" s="1"/>
      <c r="P150" s="23">
        <f t="shared" si="10"/>
        <v>4.4316385488591958E-3</v>
      </c>
      <c r="Q150" s="23">
        <f t="shared" si="10"/>
        <v>5.1390255268472011E-2</v>
      </c>
      <c r="R150" s="23">
        <f t="shared" si="10"/>
        <v>0.11676834561298241</v>
      </c>
      <c r="S150" s="23">
        <f t="shared" si="10"/>
        <v>3.676813240700412E-2</v>
      </c>
      <c r="T150" s="23">
        <f t="shared" si="10"/>
        <v>4.3092735463159532E-2</v>
      </c>
      <c r="U150" s="23">
        <f t="shared" si="10"/>
        <v>0.11388625765637897</v>
      </c>
      <c r="V150" s="23">
        <f t="shared" si="13"/>
        <v>2.6003514852842188E-2</v>
      </c>
      <c r="W150" s="23">
        <f t="shared" si="13"/>
        <v>6.03905933522376E-2</v>
      </c>
      <c r="X150" s="23">
        <f t="shared" si="13"/>
        <v>0.10437879392423878</v>
      </c>
      <c r="Y150" s="23">
        <f t="shared" si="13"/>
        <v>9.250093658340465E-2</v>
      </c>
      <c r="Z150" s="23">
        <f t="shared" si="13"/>
        <v>0.18327338184276973</v>
      </c>
      <c r="AA150" s="23">
        <f t="shared" si="13"/>
        <v>0.1671154144876508</v>
      </c>
      <c r="AD150" s="1"/>
    </row>
    <row r="151" spans="1:30" x14ac:dyDescent="0.35">
      <c r="A151" s="17">
        <v>37408</v>
      </c>
      <c r="B151" s="10">
        <f t="shared" si="12"/>
        <v>131710800</v>
      </c>
      <c r="C151" s="13">
        <v>588000</v>
      </c>
      <c r="D151" s="4">
        <v>6924000</v>
      </c>
      <c r="E151" s="4">
        <v>15399000</v>
      </c>
      <c r="F151" s="4">
        <v>4849100</v>
      </c>
      <c r="G151" s="4">
        <v>5685600</v>
      </c>
      <c r="H151" s="4">
        <v>15029400</v>
      </c>
      <c r="I151" s="4">
        <v>3417000</v>
      </c>
      <c r="J151" s="4">
        <v>7998000</v>
      </c>
      <c r="K151" s="4">
        <v>13766000</v>
      </c>
      <c r="L151" s="4">
        <v>12467000</v>
      </c>
      <c r="M151" s="4">
        <v>24045700</v>
      </c>
      <c r="N151" s="9">
        <v>21542000</v>
      </c>
      <c r="O151" s="1"/>
      <c r="P151" s="23">
        <f t="shared" ref="P151:U166" si="14">C151/$B151</f>
        <v>4.4643263878132999E-3</v>
      </c>
      <c r="Q151" s="23">
        <f t="shared" si="14"/>
        <v>5.256972093404641E-2</v>
      </c>
      <c r="R151" s="23">
        <f t="shared" si="14"/>
        <v>0.1169152415747228</v>
      </c>
      <c r="S151" s="23">
        <f t="shared" si="14"/>
        <v>3.6816267155009311E-2</v>
      </c>
      <c r="T151" s="23">
        <f t="shared" si="14"/>
        <v>4.3167302909100848E-2</v>
      </c>
      <c r="U151" s="23">
        <f t="shared" si="14"/>
        <v>0.11410909355952586</v>
      </c>
      <c r="V151" s="23">
        <f t="shared" si="13"/>
        <v>2.5943202835302801E-2</v>
      </c>
      <c r="W151" s="23">
        <f t="shared" si="13"/>
        <v>6.0723949744440092E-2</v>
      </c>
      <c r="X151" s="23">
        <f t="shared" si="13"/>
        <v>0.10451686573918008</v>
      </c>
      <c r="Y151" s="23">
        <f t="shared" si="13"/>
        <v>9.4654348770184374E-2</v>
      </c>
      <c r="Z151" s="23">
        <f t="shared" si="13"/>
        <v>0.18256437589020794</v>
      </c>
      <c r="AA151" s="23">
        <f t="shared" si="13"/>
        <v>0.16355530450046618</v>
      </c>
      <c r="AD151" s="1"/>
    </row>
    <row r="152" spans="1:30" x14ac:dyDescent="0.35">
      <c r="A152" s="17">
        <v>37438</v>
      </c>
      <c r="B152" s="10">
        <f t="shared" si="12"/>
        <v>130269700</v>
      </c>
      <c r="C152" s="13">
        <v>587000</v>
      </c>
      <c r="D152" s="4">
        <v>6984000</v>
      </c>
      <c r="E152" s="4">
        <v>15274000</v>
      </c>
      <c r="F152" s="4">
        <v>4809200.0000000009</v>
      </c>
      <c r="G152" s="4">
        <v>5683300</v>
      </c>
      <c r="H152" s="4">
        <v>15008100</v>
      </c>
      <c r="I152" s="4">
        <v>3397000</v>
      </c>
      <c r="J152" s="4">
        <v>8009000</v>
      </c>
      <c r="K152" s="4">
        <v>13757900</v>
      </c>
      <c r="L152" s="4">
        <v>12536000</v>
      </c>
      <c r="M152" s="4">
        <v>23858200</v>
      </c>
      <c r="N152" s="9">
        <v>20366000</v>
      </c>
      <c r="O152" s="1"/>
      <c r="P152" s="23">
        <f t="shared" si="14"/>
        <v>4.5060363231050659E-3</v>
      </c>
      <c r="Q152" s="23">
        <f t="shared" si="14"/>
        <v>5.3611852948152947E-2</v>
      </c>
      <c r="R152" s="23">
        <f t="shared" si="14"/>
        <v>0.11724906098655329</v>
      </c>
      <c r="S152" s="23">
        <f t="shared" si="14"/>
        <v>3.6917257044424001E-2</v>
      </c>
      <c r="T152" s="23">
        <f t="shared" si="14"/>
        <v>4.362718268331009E-2</v>
      </c>
      <c r="U152" s="23">
        <f t="shared" si="14"/>
        <v>0.11520791097239036</v>
      </c>
      <c r="V152" s="23">
        <f t="shared" si="13"/>
        <v>2.6076670169655723E-2</v>
      </c>
      <c r="W152" s="23">
        <f t="shared" si="13"/>
        <v>6.1480144653745267E-2</v>
      </c>
      <c r="X152" s="23">
        <f t="shared" si="13"/>
        <v>0.10561089800621326</v>
      </c>
      <c r="Y152" s="23">
        <f t="shared" si="13"/>
        <v>9.6231126654932039E-2</v>
      </c>
      <c r="Z152" s="23">
        <f t="shared" si="13"/>
        <v>0.18314466065401241</v>
      </c>
      <c r="AA152" s="23">
        <f t="shared" si="13"/>
        <v>0.15633719890350559</v>
      </c>
      <c r="AD152" s="1"/>
    </row>
    <row r="153" spans="1:30" x14ac:dyDescent="0.35">
      <c r="A153" s="17">
        <v>37469</v>
      </c>
      <c r="B153" s="10">
        <f t="shared" si="12"/>
        <v>130356600</v>
      </c>
      <c r="C153" s="13">
        <v>591000</v>
      </c>
      <c r="D153" s="4">
        <v>7001000</v>
      </c>
      <c r="E153" s="4">
        <v>15272000</v>
      </c>
      <c r="F153" s="4">
        <v>4820900.0000000009</v>
      </c>
      <c r="G153" s="4">
        <v>5666200</v>
      </c>
      <c r="H153" s="4">
        <v>14977300</v>
      </c>
      <c r="I153" s="4">
        <v>3385000</v>
      </c>
      <c r="J153" s="4">
        <v>8007000</v>
      </c>
      <c r="K153" s="4">
        <v>13790700</v>
      </c>
      <c r="L153" s="4">
        <v>12538000</v>
      </c>
      <c r="M153" s="4">
        <v>23911500</v>
      </c>
      <c r="N153" s="9">
        <v>20396000</v>
      </c>
      <c r="O153" s="1"/>
      <c r="P153" s="23">
        <f t="shared" si="14"/>
        <v>4.533717510275659E-3</v>
      </c>
      <c r="Q153" s="23">
        <f t="shared" si="14"/>
        <v>5.3706525024432981E-2</v>
      </c>
      <c r="R153" s="23">
        <f t="shared" si="14"/>
        <v>0.1171555563738238</v>
      </c>
      <c r="S153" s="23">
        <f t="shared" si="14"/>
        <v>3.6982400584243534E-2</v>
      </c>
      <c r="T153" s="23">
        <f t="shared" si="14"/>
        <v>4.3466920738957596E-2</v>
      </c>
      <c r="U153" s="23">
        <f t="shared" si="14"/>
        <v>0.11489483463054422</v>
      </c>
      <c r="V153" s="23">
        <f t="shared" si="13"/>
        <v>2.596723142518292E-2</v>
      </c>
      <c r="W153" s="23">
        <f t="shared" si="13"/>
        <v>6.1423817436171244E-2</v>
      </c>
      <c r="X153" s="23">
        <f t="shared" si="13"/>
        <v>0.10579211179180802</v>
      </c>
      <c r="Y153" s="23">
        <f t="shared" si="13"/>
        <v>9.6182318348284626E-2</v>
      </c>
      <c r="Z153" s="23">
        <f t="shared" si="13"/>
        <v>0.18343144881041695</v>
      </c>
      <c r="AA153" s="23">
        <f t="shared" si="13"/>
        <v>0.15646311732585846</v>
      </c>
      <c r="AD153" s="1"/>
    </row>
    <row r="154" spans="1:30" x14ac:dyDescent="0.35">
      <c r="A154" s="17">
        <v>37500</v>
      </c>
      <c r="B154" s="10">
        <f t="shared" si="12"/>
        <v>130875700</v>
      </c>
      <c r="C154" s="13">
        <v>586000</v>
      </c>
      <c r="D154" s="4">
        <v>6935000</v>
      </c>
      <c r="E154" s="4">
        <v>15194000</v>
      </c>
      <c r="F154" s="4">
        <v>4846099.9999999991</v>
      </c>
      <c r="G154" s="4">
        <v>5653700</v>
      </c>
      <c r="H154" s="4">
        <v>14903500</v>
      </c>
      <c r="I154" s="4">
        <v>3329000</v>
      </c>
      <c r="J154" s="4">
        <v>7962000</v>
      </c>
      <c r="K154" s="4">
        <v>13818200</v>
      </c>
      <c r="L154" s="4">
        <v>12198000</v>
      </c>
      <c r="M154" s="4">
        <v>24085200</v>
      </c>
      <c r="N154" s="9">
        <v>21365000</v>
      </c>
      <c r="O154" s="1"/>
      <c r="P154" s="23">
        <f t="shared" si="14"/>
        <v>4.4775309702259469E-3</v>
      </c>
      <c r="Q154" s="23">
        <f t="shared" si="14"/>
        <v>5.2989210372895806E-2</v>
      </c>
      <c r="R154" s="23">
        <f t="shared" si="14"/>
        <v>0.11609489003688232</v>
      </c>
      <c r="S154" s="23">
        <f t="shared" si="14"/>
        <v>3.7028264223228601E-2</v>
      </c>
      <c r="T154" s="23">
        <f t="shared" si="14"/>
        <v>4.3199004857280614E-2</v>
      </c>
      <c r="U154" s="23">
        <f t="shared" si="14"/>
        <v>0.11387522664635223</v>
      </c>
      <c r="V154" s="23">
        <f t="shared" si="13"/>
        <v>2.5436349146556618E-2</v>
      </c>
      <c r="W154" s="23">
        <f t="shared" si="13"/>
        <v>6.0836350827540943E-2</v>
      </c>
      <c r="X154" s="23">
        <f t="shared" si="13"/>
        <v>0.10558262534603444</v>
      </c>
      <c r="Y154" s="23">
        <f t="shared" si="13"/>
        <v>9.3202939888764685E-2</v>
      </c>
      <c r="Z154" s="23">
        <f t="shared" si="13"/>
        <v>0.18403110737898631</v>
      </c>
      <c r="AA154" s="23">
        <f t="shared" si="13"/>
        <v>0.16324650030525148</v>
      </c>
      <c r="AD154" s="1"/>
    </row>
    <row r="155" spans="1:30" x14ac:dyDescent="0.35">
      <c r="A155" s="17">
        <v>37530</v>
      </c>
      <c r="B155" s="10">
        <f t="shared" si="12"/>
        <v>131546200</v>
      </c>
      <c r="C155" s="13">
        <v>586000</v>
      </c>
      <c r="D155" s="4">
        <v>6892000</v>
      </c>
      <c r="E155" s="4">
        <v>15096000</v>
      </c>
      <c r="F155" s="4">
        <v>4859700</v>
      </c>
      <c r="G155" s="4">
        <v>5656200</v>
      </c>
      <c r="H155" s="4">
        <v>15029300</v>
      </c>
      <c r="I155" s="4">
        <v>3340000</v>
      </c>
      <c r="J155" s="4">
        <v>7978000</v>
      </c>
      <c r="K155" s="4">
        <v>13889300</v>
      </c>
      <c r="L155" s="4">
        <v>12013000</v>
      </c>
      <c r="M155" s="4">
        <v>24328700</v>
      </c>
      <c r="N155" s="9">
        <v>21878000</v>
      </c>
      <c r="O155" s="1"/>
      <c r="P155" s="23">
        <f t="shared" si="14"/>
        <v>4.4547086878982444E-3</v>
      </c>
      <c r="Q155" s="23">
        <f t="shared" si="14"/>
        <v>5.2392239380537026E-2</v>
      </c>
      <c r="R155" s="23">
        <f t="shared" si="14"/>
        <v>0.11475816101111244</v>
      </c>
      <c r="S155" s="23">
        <f t="shared" si="14"/>
        <v>3.6942914352524059E-2</v>
      </c>
      <c r="T155" s="23">
        <f t="shared" si="14"/>
        <v>4.2997821297764589E-2</v>
      </c>
      <c r="U155" s="23">
        <f t="shared" si="14"/>
        <v>0.11425111481745577</v>
      </c>
      <c r="V155" s="23">
        <f t="shared" si="13"/>
        <v>2.5390319142628216E-2</v>
      </c>
      <c r="W155" s="23">
        <f t="shared" si="13"/>
        <v>6.0647894047870632E-2</v>
      </c>
      <c r="X155" s="23">
        <f t="shared" si="13"/>
        <v>0.10558495798434314</v>
      </c>
      <c r="Y155" s="23">
        <f t="shared" si="13"/>
        <v>9.1321528101914004E-2</v>
      </c>
      <c r="Z155" s="23">
        <f t="shared" si="13"/>
        <v>0.18494414889977817</v>
      </c>
      <c r="AA155" s="23">
        <f t="shared" si="13"/>
        <v>0.16631419227617369</v>
      </c>
      <c r="AD155" s="1"/>
    </row>
    <row r="156" spans="1:30" x14ac:dyDescent="0.35">
      <c r="A156" s="17">
        <v>37561</v>
      </c>
      <c r="B156" s="10">
        <f t="shared" si="12"/>
        <v>131667100</v>
      </c>
      <c r="C156" s="13">
        <v>582000</v>
      </c>
      <c r="D156" s="4">
        <v>6810000</v>
      </c>
      <c r="E156" s="4">
        <v>15009000</v>
      </c>
      <c r="F156" s="4">
        <v>4856800</v>
      </c>
      <c r="G156" s="4">
        <v>5637600</v>
      </c>
      <c r="H156" s="4">
        <v>15379800</v>
      </c>
      <c r="I156" s="4">
        <v>3337000</v>
      </c>
      <c r="J156" s="4">
        <v>7990000</v>
      </c>
      <c r="K156" s="4">
        <v>13951400</v>
      </c>
      <c r="L156" s="4">
        <v>11837000</v>
      </c>
      <c r="M156" s="4">
        <v>24260500</v>
      </c>
      <c r="N156" s="9">
        <v>22016000</v>
      </c>
      <c r="O156" s="1"/>
      <c r="P156" s="23">
        <f t="shared" si="14"/>
        <v>4.4202386169361974E-3</v>
      </c>
      <c r="Q156" s="23">
        <f t="shared" si="14"/>
        <v>5.172134876518128E-2</v>
      </c>
      <c r="R156" s="23">
        <f t="shared" si="14"/>
        <v>0.11399202989964843</v>
      </c>
      <c r="S156" s="23">
        <f t="shared" si="14"/>
        <v>3.6886967207449696E-2</v>
      </c>
      <c r="T156" s="23">
        <f t="shared" si="14"/>
        <v>4.2817074272920114E-2</v>
      </c>
      <c r="U156" s="23">
        <f t="shared" si="14"/>
        <v>0.11680822316280984</v>
      </c>
      <c r="V156" s="23">
        <f t="shared" si="13"/>
        <v>2.534422038611012E-2</v>
      </c>
      <c r="W156" s="23">
        <f t="shared" si="13"/>
        <v>6.0683344586460852E-2</v>
      </c>
      <c r="X156" s="23">
        <f t="shared" si="13"/>
        <v>0.10595965127203379</v>
      </c>
      <c r="Y156" s="23">
        <f t="shared" si="13"/>
        <v>8.9900969946174858E-2</v>
      </c>
      <c r="Z156" s="23">
        <f t="shared" si="13"/>
        <v>0.18425635561199419</v>
      </c>
      <c r="AA156" s="23">
        <f t="shared" si="13"/>
        <v>0.16720957627228061</v>
      </c>
      <c r="AD156" s="1"/>
    </row>
    <row r="157" spans="1:30" x14ac:dyDescent="0.35">
      <c r="A157" s="17">
        <v>37591</v>
      </c>
      <c r="B157" s="10">
        <f t="shared" si="12"/>
        <v>131258700</v>
      </c>
      <c r="C157" s="13">
        <v>575000</v>
      </c>
      <c r="D157" s="4">
        <v>6613000</v>
      </c>
      <c r="E157" s="4">
        <v>14919000</v>
      </c>
      <c r="F157" s="4">
        <v>4856099.9999999991</v>
      </c>
      <c r="G157" s="4">
        <v>5639100</v>
      </c>
      <c r="H157" s="4">
        <v>15573000</v>
      </c>
      <c r="I157" s="4">
        <v>3302000</v>
      </c>
      <c r="J157" s="4">
        <v>8012000</v>
      </c>
      <c r="K157" s="4">
        <v>13971600</v>
      </c>
      <c r="L157" s="4">
        <v>11823000</v>
      </c>
      <c r="M157" s="4">
        <v>24017900</v>
      </c>
      <c r="N157" s="9">
        <v>21957000</v>
      </c>
      <c r="O157" s="1"/>
      <c r="P157" s="23">
        <f t="shared" si="14"/>
        <v>4.3806620056422926E-3</v>
      </c>
      <c r="Q157" s="23">
        <f t="shared" si="14"/>
        <v>5.0381422336195622E-2</v>
      </c>
      <c r="R157" s="23">
        <f t="shared" si="14"/>
        <v>0.11366103732552585</v>
      </c>
      <c r="S157" s="23">
        <f t="shared" si="14"/>
        <v>3.6996404809738322E-2</v>
      </c>
      <c r="T157" s="23">
        <f t="shared" si="14"/>
        <v>4.2961723680030352E-2</v>
      </c>
      <c r="U157" s="23">
        <f t="shared" si="14"/>
        <v>0.11864356419803031</v>
      </c>
      <c r="V157" s="23">
        <f t="shared" si="13"/>
        <v>2.5156427726314521E-2</v>
      </c>
      <c r="W157" s="23">
        <f t="shared" si="13"/>
        <v>6.1039763459488777E-2</v>
      </c>
      <c r="X157" s="23">
        <f t="shared" si="13"/>
        <v>0.10644323004875106</v>
      </c>
      <c r="Y157" s="23">
        <f t="shared" si="13"/>
        <v>9.0074029378624049E-2</v>
      </c>
      <c r="Z157" s="23">
        <f t="shared" si="13"/>
        <v>0.18298139475707134</v>
      </c>
      <c r="AA157" s="23">
        <f t="shared" si="13"/>
        <v>0.16728034027458752</v>
      </c>
      <c r="AD157" s="1"/>
    </row>
    <row r="158" spans="1:30" x14ac:dyDescent="0.35">
      <c r="A158" s="17">
        <v>37622</v>
      </c>
      <c r="B158" s="10">
        <f t="shared" si="12"/>
        <v>128576300</v>
      </c>
      <c r="C158" s="13">
        <v>559000</v>
      </c>
      <c r="D158" s="4">
        <v>6293000</v>
      </c>
      <c r="E158" s="4">
        <v>14744000</v>
      </c>
      <c r="F158" s="4">
        <v>4761200.0000000009</v>
      </c>
      <c r="G158" s="4">
        <v>5581800</v>
      </c>
      <c r="H158" s="4">
        <v>14854800</v>
      </c>
      <c r="I158" s="4">
        <v>3249000</v>
      </c>
      <c r="J158" s="4">
        <v>7976000</v>
      </c>
      <c r="K158" s="4">
        <v>13950900</v>
      </c>
      <c r="L158" s="4">
        <v>11568000</v>
      </c>
      <c r="M158" s="4">
        <v>23496600</v>
      </c>
      <c r="N158" s="9">
        <v>21542000</v>
      </c>
      <c r="O158" s="1"/>
      <c r="P158" s="23">
        <f t="shared" si="14"/>
        <v>4.3476130515499355E-3</v>
      </c>
      <c r="Q158" s="23">
        <f t="shared" si="14"/>
        <v>4.8943701133101515E-2</v>
      </c>
      <c r="R158" s="23">
        <f t="shared" si="14"/>
        <v>0.11467121079079115</v>
      </c>
      <c r="S158" s="23">
        <f t="shared" si="14"/>
        <v>3.7030152524221031E-2</v>
      </c>
      <c r="T158" s="23">
        <f t="shared" si="14"/>
        <v>4.3412355154099164E-2</v>
      </c>
      <c r="U158" s="23">
        <f t="shared" si="14"/>
        <v>0.11553295591800355</v>
      </c>
      <c r="V158" s="23">
        <f t="shared" si="13"/>
        <v>2.5269042584053204E-2</v>
      </c>
      <c r="W158" s="23">
        <f t="shared" si="13"/>
        <v>6.2033205186336829E-2</v>
      </c>
      <c r="X158" s="23">
        <f t="shared" si="13"/>
        <v>0.1085028889460966</v>
      </c>
      <c r="Y158" s="23">
        <f t="shared" si="13"/>
        <v>8.9969924472861645E-2</v>
      </c>
      <c r="Z158" s="23">
        <f t="shared" si="13"/>
        <v>0.18274440935071237</v>
      </c>
      <c r="AA158" s="23">
        <f t="shared" si="13"/>
        <v>0.16754254088817302</v>
      </c>
      <c r="AD158" s="1"/>
    </row>
    <row r="159" spans="1:30" x14ac:dyDescent="0.35">
      <c r="A159" s="17">
        <v>37653</v>
      </c>
      <c r="B159" s="10">
        <f t="shared" si="12"/>
        <v>128994300</v>
      </c>
      <c r="C159" s="13">
        <v>559000</v>
      </c>
      <c r="D159" s="4">
        <v>6224000</v>
      </c>
      <c r="E159" s="4">
        <v>14674000</v>
      </c>
      <c r="F159" s="4">
        <v>4750800</v>
      </c>
      <c r="G159" s="4">
        <v>5585200</v>
      </c>
      <c r="H159" s="4">
        <v>14648100</v>
      </c>
      <c r="I159" s="4">
        <v>3221000</v>
      </c>
      <c r="J159" s="4">
        <v>7994000</v>
      </c>
      <c r="K159" s="4">
        <v>13990300</v>
      </c>
      <c r="L159" s="4">
        <v>11599000</v>
      </c>
      <c r="M159" s="4">
        <v>23823900</v>
      </c>
      <c r="N159" s="9">
        <v>21925000</v>
      </c>
      <c r="O159" s="1"/>
      <c r="P159" s="23">
        <f>C159/$B159</f>
        <v>4.3335248146623533E-3</v>
      </c>
      <c r="Q159" s="23">
        <f t="shared" si="14"/>
        <v>4.8250194000820194E-2</v>
      </c>
      <c r="R159" s="23">
        <f t="shared" si="14"/>
        <v>0.11375696445501855</v>
      </c>
      <c r="S159" s="23">
        <f t="shared" si="14"/>
        <v>3.682953432826102E-2</v>
      </c>
      <c r="T159" s="23">
        <f t="shared" si="14"/>
        <v>4.3298037200093335E-2</v>
      </c>
      <c r="U159" s="23">
        <f t="shared" si="14"/>
        <v>0.11355618038936605</v>
      </c>
      <c r="V159" s="23">
        <f t="shared" si="13"/>
        <v>2.497009557786662E-2</v>
      </c>
      <c r="W159" s="23">
        <f t="shared" si="13"/>
        <v>6.1971730533829789E-2</v>
      </c>
      <c r="X159" s="23">
        <f t="shared" si="13"/>
        <v>0.10845673025862383</v>
      </c>
      <c r="Y159" s="23">
        <f t="shared" si="13"/>
        <v>8.9918701834112047E-2</v>
      </c>
      <c r="Z159" s="23">
        <f t="shared" si="13"/>
        <v>0.18468955605015105</v>
      </c>
      <c r="AA159" s="23">
        <f t="shared" si="13"/>
        <v>0.16996875055719515</v>
      </c>
      <c r="AD159" s="1"/>
    </row>
    <row r="160" spans="1:30" x14ac:dyDescent="0.35">
      <c r="A160" s="17">
        <v>37681</v>
      </c>
      <c r="B160" s="10">
        <f t="shared" si="12"/>
        <v>129489900</v>
      </c>
      <c r="C160" s="13">
        <v>556000</v>
      </c>
      <c r="D160" s="4">
        <v>6319000</v>
      </c>
      <c r="E160" s="4">
        <v>14654000</v>
      </c>
      <c r="F160" s="4">
        <v>4747200</v>
      </c>
      <c r="G160" s="4">
        <v>5598200</v>
      </c>
      <c r="H160" s="4">
        <v>14648200</v>
      </c>
      <c r="I160" s="4">
        <v>3214000</v>
      </c>
      <c r="J160" s="4">
        <v>8020000</v>
      </c>
      <c r="K160" s="4">
        <v>14047200</v>
      </c>
      <c r="L160" s="4">
        <v>11769000</v>
      </c>
      <c r="M160" s="4">
        <v>23900100</v>
      </c>
      <c r="N160" s="9">
        <v>22017000</v>
      </c>
      <c r="O160" s="1"/>
      <c r="P160" s="23">
        <f t="shared" ref="P160:U176" si="15">C160/$B160</f>
        <v>4.2937711744313652E-3</v>
      </c>
      <c r="Q160" s="23">
        <f t="shared" si="14"/>
        <v>4.879917275401402E-2</v>
      </c>
      <c r="R160" s="23">
        <f t="shared" si="14"/>
        <v>0.11316712732035472</v>
      </c>
      <c r="S160" s="23">
        <f t="shared" si="14"/>
        <v>3.666077431521686E-2</v>
      </c>
      <c r="T160" s="23">
        <f t="shared" si="14"/>
        <v>4.3232715447305156E-2</v>
      </c>
      <c r="U160" s="23">
        <f t="shared" si="14"/>
        <v>0.11312233618220417</v>
      </c>
      <c r="V160" s="23">
        <f t="shared" si="13"/>
        <v>2.4820468623421594E-2</v>
      </c>
      <c r="W160" s="23">
        <f t="shared" si="13"/>
        <v>6.1935332408164651E-2</v>
      </c>
      <c r="X160" s="23">
        <f t="shared" si="13"/>
        <v>0.1084810475566048</v>
      </c>
      <c r="Y160" s="23">
        <f t="shared" si="13"/>
        <v>9.0887397395472538E-2</v>
      </c>
      <c r="Z160" s="23">
        <f t="shared" si="13"/>
        <v>0.18457115188134365</v>
      </c>
      <c r="AA160" s="23">
        <f t="shared" si="13"/>
        <v>0.17002870494146649</v>
      </c>
      <c r="AD160" s="1"/>
    </row>
    <row r="161" spans="1:30" x14ac:dyDescent="0.35">
      <c r="A161" s="17">
        <v>37712</v>
      </c>
      <c r="B161" s="10">
        <f t="shared" si="12"/>
        <v>130148000</v>
      </c>
      <c r="C161" s="13">
        <v>556000</v>
      </c>
      <c r="D161" s="4">
        <v>6534000</v>
      </c>
      <c r="E161" s="4">
        <v>14563000</v>
      </c>
      <c r="F161" s="4">
        <v>4745300</v>
      </c>
      <c r="G161" s="4">
        <v>5612100</v>
      </c>
      <c r="H161" s="4">
        <v>14721700</v>
      </c>
      <c r="I161" s="4">
        <v>3200000</v>
      </c>
      <c r="J161" s="4">
        <v>8053000</v>
      </c>
      <c r="K161" s="4">
        <v>14101200</v>
      </c>
      <c r="L161" s="4">
        <v>11984000</v>
      </c>
      <c r="M161" s="4">
        <v>24077700</v>
      </c>
      <c r="N161" s="9">
        <v>22000000</v>
      </c>
      <c r="O161" s="1"/>
      <c r="P161" s="23">
        <f t="shared" si="15"/>
        <v>4.2720595014906111E-3</v>
      </c>
      <c r="Q161" s="23">
        <f t="shared" si="14"/>
        <v>5.0204382702769154E-2</v>
      </c>
      <c r="R161" s="23">
        <f t="shared" si="14"/>
        <v>0.11189568798598519</v>
      </c>
      <c r="S161" s="23">
        <f t="shared" si="14"/>
        <v>3.6460798475581646E-2</v>
      </c>
      <c r="T161" s="23">
        <f t="shared" si="14"/>
        <v>4.3120908504164487E-2</v>
      </c>
      <c r="U161" s="23">
        <f t="shared" si="14"/>
        <v>0.11311506899837108</v>
      </c>
      <c r="V161" s="23">
        <f t="shared" si="13"/>
        <v>2.458739281433445E-2</v>
      </c>
      <c r="W161" s="23">
        <f t="shared" si="13"/>
        <v>6.1875710729323539E-2</v>
      </c>
      <c r="X161" s="23">
        <f t="shared" si="13"/>
        <v>0.10834741986046655</v>
      </c>
      <c r="Y161" s="23">
        <f t="shared" si="13"/>
        <v>9.2079786089682522E-2</v>
      </c>
      <c r="Z161" s="23">
        <f t="shared" si="13"/>
        <v>0.18500245873928142</v>
      </c>
      <c r="AA161" s="23">
        <f t="shared" si="13"/>
        <v>0.16903832559854934</v>
      </c>
      <c r="AD161" s="1"/>
    </row>
    <row r="162" spans="1:30" x14ac:dyDescent="0.35">
      <c r="A162" s="17">
        <v>37742</v>
      </c>
      <c r="B162" s="10">
        <f t="shared" si="12"/>
        <v>130908500</v>
      </c>
      <c r="C162" s="13">
        <v>569000</v>
      </c>
      <c r="D162" s="4">
        <v>6767000</v>
      </c>
      <c r="E162" s="4">
        <v>14556000</v>
      </c>
      <c r="F162" s="4">
        <v>4771400</v>
      </c>
      <c r="G162" s="4">
        <v>5625700</v>
      </c>
      <c r="H162" s="4">
        <v>14821800</v>
      </c>
      <c r="I162" s="4">
        <v>3193000</v>
      </c>
      <c r="J162" s="4">
        <v>8093000</v>
      </c>
      <c r="K162" s="4">
        <v>14138600</v>
      </c>
      <c r="L162" s="4">
        <v>12302000</v>
      </c>
      <c r="M162" s="4">
        <v>24085000</v>
      </c>
      <c r="N162" s="9">
        <v>21986000</v>
      </c>
      <c r="O162" s="1"/>
      <c r="P162" s="23">
        <f t="shared" si="15"/>
        <v>4.3465473976097811E-3</v>
      </c>
      <c r="Q162" s="23">
        <f t="shared" si="14"/>
        <v>5.1692594445738815E-2</v>
      </c>
      <c r="R162" s="23">
        <f t="shared" si="14"/>
        <v>0.11119216857576093</v>
      </c>
      <c r="S162" s="23">
        <f t="shared" si="14"/>
        <v>3.6448358968287006E-2</v>
      </c>
      <c r="T162" s="23">
        <f t="shared" si="14"/>
        <v>4.2974291203397796E-2</v>
      </c>
      <c r="U162" s="23">
        <f t="shared" si="14"/>
        <v>0.1132225944075442</v>
      </c>
      <c r="V162" s="23">
        <f t="shared" si="13"/>
        <v>2.4391082320857699E-2</v>
      </c>
      <c r="W162" s="23">
        <f t="shared" si="13"/>
        <v>6.1821806834544739E-2</v>
      </c>
      <c r="X162" s="23">
        <f t="shared" si="13"/>
        <v>0.10800368196106441</v>
      </c>
      <c r="Y162" s="23">
        <f t="shared" si="13"/>
        <v>9.3974035299464895E-2</v>
      </c>
      <c r="Z162" s="23">
        <f t="shared" si="13"/>
        <v>0.18398346936982701</v>
      </c>
      <c r="AA162" s="23">
        <f t="shared" si="13"/>
        <v>0.1679493692159027</v>
      </c>
      <c r="AD162" s="1"/>
    </row>
    <row r="163" spans="1:30" x14ac:dyDescent="0.35">
      <c r="A163" s="17">
        <v>37773</v>
      </c>
      <c r="B163" s="10">
        <f t="shared" si="12"/>
        <v>131239200</v>
      </c>
      <c r="C163" s="13">
        <v>582000</v>
      </c>
      <c r="D163" s="4">
        <v>6951000</v>
      </c>
      <c r="E163" s="4">
        <v>14593000</v>
      </c>
      <c r="F163" s="4">
        <v>4773000</v>
      </c>
      <c r="G163" s="4">
        <v>5638100</v>
      </c>
      <c r="H163" s="4">
        <v>14885100</v>
      </c>
      <c r="I163" s="4">
        <v>3199000</v>
      </c>
      <c r="J163" s="4">
        <v>8150000</v>
      </c>
      <c r="K163" s="4">
        <v>14175300</v>
      </c>
      <c r="L163" s="4">
        <v>12671000</v>
      </c>
      <c r="M163" s="4">
        <v>24034700</v>
      </c>
      <c r="N163" s="9">
        <v>21587000</v>
      </c>
      <c r="O163" s="1"/>
      <c r="P163" s="23">
        <f t="shared" si="15"/>
        <v>4.4346506226798088E-3</v>
      </c>
      <c r="Q163" s="23">
        <f t="shared" si="14"/>
        <v>5.2964358210046997E-2</v>
      </c>
      <c r="R163" s="23">
        <f t="shared" si="14"/>
        <v>0.11119391157520009</v>
      </c>
      <c r="S163" s="23">
        <f t="shared" si="14"/>
        <v>3.6368706910740081E-2</v>
      </c>
      <c r="T163" s="23">
        <f t="shared" si="14"/>
        <v>4.2960487415345416E-2</v>
      </c>
      <c r="U163" s="23">
        <f t="shared" si="14"/>
        <v>0.11341961852861035</v>
      </c>
      <c r="V163" s="23">
        <f t="shared" si="13"/>
        <v>2.4375339075520117E-2</v>
      </c>
      <c r="W163" s="23">
        <f t="shared" si="13"/>
        <v>6.2100348066736158E-2</v>
      </c>
      <c r="X163" s="23">
        <f t="shared" si="13"/>
        <v>0.10801117349084725</v>
      </c>
      <c r="Y163" s="23">
        <f t="shared" si="13"/>
        <v>9.6548896975903548E-2</v>
      </c>
      <c r="Z163" s="23">
        <f t="shared" si="13"/>
        <v>0.18313659333491822</v>
      </c>
      <c r="AA163" s="23">
        <f t="shared" si="13"/>
        <v>0.16448591579345195</v>
      </c>
      <c r="AD163" s="1"/>
    </row>
    <row r="164" spans="1:30" x14ac:dyDescent="0.35">
      <c r="A164" s="17">
        <v>37803</v>
      </c>
      <c r="B164" s="10">
        <f t="shared" si="12"/>
        <v>129899600</v>
      </c>
      <c r="C164" s="13">
        <v>582000</v>
      </c>
      <c r="D164" s="4">
        <v>7029000</v>
      </c>
      <c r="E164" s="4">
        <v>14432000</v>
      </c>
      <c r="F164" s="4">
        <v>4708000</v>
      </c>
      <c r="G164" s="4">
        <v>5627800</v>
      </c>
      <c r="H164" s="4">
        <v>14856000</v>
      </c>
      <c r="I164" s="4">
        <v>3192000</v>
      </c>
      <c r="J164" s="4">
        <v>8166000</v>
      </c>
      <c r="K164" s="4">
        <v>14133300</v>
      </c>
      <c r="L164" s="4">
        <v>12776000</v>
      </c>
      <c r="M164" s="4">
        <v>23951500</v>
      </c>
      <c r="N164" s="9">
        <v>20446000</v>
      </c>
      <c r="O164" s="1"/>
      <c r="P164" s="23">
        <f t="shared" si="15"/>
        <v>4.4803833114189732E-3</v>
      </c>
      <c r="Q164" s="23">
        <f t="shared" si="14"/>
        <v>5.4111021127085844E-2</v>
      </c>
      <c r="R164" s="23">
        <f t="shared" si="14"/>
        <v>0.11110118891821068</v>
      </c>
      <c r="S164" s="23">
        <f t="shared" si="14"/>
        <v>3.6243375653196776E-2</v>
      </c>
      <c r="T164" s="23">
        <f t="shared" si="14"/>
        <v>4.3324228865985734E-2</v>
      </c>
      <c r="U164" s="23">
        <f t="shared" si="14"/>
        <v>0.11436524823786987</v>
      </c>
      <c r="V164" s="23">
        <f t="shared" si="13"/>
        <v>2.4572823934792716E-2</v>
      </c>
      <c r="W164" s="23">
        <f t="shared" si="13"/>
        <v>6.2863934915888889E-2</v>
      </c>
      <c r="X164" s="23">
        <f t="shared" si="13"/>
        <v>0.10880172071353568</v>
      </c>
      <c r="Y164" s="23">
        <f t="shared" si="13"/>
        <v>9.8352881764070102E-2</v>
      </c>
      <c r="Z164" s="23">
        <f t="shared" si="13"/>
        <v>0.18438470942173801</v>
      </c>
      <c r="AA164" s="23">
        <f t="shared" si="13"/>
        <v>0.15739848313620672</v>
      </c>
      <c r="AD164" s="1"/>
    </row>
    <row r="165" spans="1:30" x14ac:dyDescent="0.35">
      <c r="A165" s="17">
        <v>37834</v>
      </c>
      <c r="B165" s="10">
        <f t="shared" si="12"/>
        <v>129952600</v>
      </c>
      <c r="C165" s="13">
        <v>584000</v>
      </c>
      <c r="D165" s="4">
        <v>7062000</v>
      </c>
      <c r="E165" s="4">
        <v>14467000</v>
      </c>
      <c r="F165" s="4">
        <v>4715800</v>
      </c>
      <c r="G165" s="4">
        <v>5611400</v>
      </c>
      <c r="H165" s="4">
        <v>14893800</v>
      </c>
      <c r="I165" s="4">
        <v>3176000</v>
      </c>
      <c r="J165" s="4">
        <v>8158000</v>
      </c>
      <c r="K165" s="4">
        <v>14149100</v>
      </c>
      <c r="L165" s="4">
        <v>12768000</v>
      </c>
      <c r="M165" s="4">
        <v>23965500</v>
      </c>
      <c r="N165" s="9">
        <v>20402000</v>
      </c>
      <c r="O165" s="1"/>
      <c r="P165" s="23">
        <f t="shared" si="15"/>
        <v>4.4939462542496261E-3</v>
      </c>
      <c r="Q165" s="23">
        <f t="shared" si="14"/>
        <v>5.4342891177244626E-2</v>
      </c>
      <c r="R165" s="23">
        <f t="shared" si="14"/>
        <v>0.11132520626751601</v>
      </c>
      <c r="S165" s="23">
        <f t="shared" si="14"/>
        <v>3.6288616003065731E-2</v>
      </c>
      <c r="T165" s="23">
        <f t="shared" si="14"/>
        <v>4.3180359608041702E-2</v>
      </c>
      <c r="U165" s="23">
        <f t="shared" si="14"/>
        <v>0.11460948068757378</v>
      </c>
      <c r="V165" s="23">
        <f t="shared" si="13"/>
        <v>2.4439680314206871E-2</v>
      </c>
      <c r="W165" s="23">
        <f t="shared" si="13"/>
        <v>6.2776735517411739E-2</v>
      </c>
      <c r="X165" s="23">
        <f t="shared" si="13"/>
        <v>0.1088789297020606</v>
      </c>
      <c r="Y165" s="23">
        <f t="shared" si="13"/>
        <v>9.8251208517567176E-2</v>
      </c>
      <c r="Z165" s="23">
        <f t="shared" si="13"/>
        <v>0.18441724136338941</v>
      </c>
      <c r="AA165" s="23">
        <f t="shared" si="13"/>
        <v>0.15699570458767273</v>
      </c>
      <c r="AD165" s="1"/>
    </row>
    <row r="166" spans="1:30" x14ac:dyDescent="0.35">
      <c r="A166" s="17">
        <v>37865</v>
      </c>
      <c r="B166" s="10">
        <f t="shared" si="12"/>
        <v>130608000</v>
      </c>
      <c r="C166" s="13">
        <v>581000</v>
      </c>
      <c r="D166" s="4">
        <v>7015000</v>
      </c>
      <c r="E166" s="4">
        <v>14419000</v>
      </c>
      <c r="F166" s="4">
        <v>4784900.0000000009</v>
      </c>
      <c r="G166" s="4">
        <v>5595400</v>
      </c>
      <c r="H166" s="4">
        <v>14860800</v>
      </c>
      <c r="I166" s="4">
        <v>3148000</v>
      </c>
      <c r="J166" s="4">
        <v>8099000</v>
      </c>
      <c r="K166" s="4">
        <v>14161900</v>
      </c>
      <c r="L166" s="4">
        <v>12391000</v>
      </c>
      <c r="M166" s="4">
        <v>24224000</v>
      </c>
      <c r="N166" s="9">
        <v>21328000</v>
      </c>
      <c r="O166" s="1"/>
      <c r="P166" s="23">
        <f t="shared" si="15"/>
        <v>4.4484258238392744E-3</v>
      </c>
      <c r="Q166" s="23">
        <f t="shared" si="14"/>
        <v>5.3710339336028423E-2</v>
      </c>
      <c r="R166" s="23">
        <f t="shared" si="14"/>
        <v>0.11039905671934337</v>
      </c>
      <c r="S166" s="23">
        <f t="shared" si="14"/>
        <v>3.6635581281391653E-2</v>
      </c>
      <c r="T166" s="23">
        <f t="shared" si="14"/>
        <v>4.2841173588141615E-2</v>
      </c>
      <c r="U166" s="23">
        <f t="shared" si="14"/>
        <v>0.11378169790518192</v>
      </c>
      <c r="V166" s="23">
        <f t="shared" si="13"/>
        <v>2.4102658336395934E-2</v>
      </c>
      <c r="W166" s="23">
        <f t="shared" si="13"/>
        <v>6.2009984074482417E-2</v>
      </c>
      <c r="X166" s="23">
        <f t="shared" si="13"/>
        <v>0.10843057086855323</v>
      </c>
      <c r="Y166" s="23">
        <f t="shared" si="13"/>
        <v>9.4871677079505085E-2</v>
      </c>
      <c r="Z166" s="23">
        <f t="shared" si="13"/>
        <v>0.18547102780840377</v>
      </c>
      <c r="AA166" s="23">
        <f t="shared" si="13"/>
        <v>0.1632978071787333</v>
      </c>
      <c r="AD166" s="1"/>
    </row>
    <row r="167" spans="1:30" x14ac:dyDescent="0.35">
      <c r="A167" s="17">
        <v>37895</v>
      </c>
      <c r="B167" s="10">
        <f t="shared" si="12"/>
        <v>131400900</v>
      </c>
      <c r="C167" s="13">
        <v>584000</v>
      </c>
      <c r="D167" s="4">
        <v>6989000</v>
      </c>
      <c r="E167" s="4">
        <v>14368000</v>
      </c>
      <c r="F167" s="4">
        <v>4797300</v>
      </c>
      <c r="G167" s="4">
        <v>5602100</v>
      </c>
      <c r="H167" s="4">
        <v>15005800</v>
      </c>
      <c r="I167" s="4">
        <v>3141000</v>
      </c>
      <c r="J167" s="4">
        <v>8082000</v>
      </c>
      <c r="K167" s="4">
        <v>14243900</v>
      </c>
      <c r="L167" s="4">
        <v>12177000</v>
      </c>
      <c r="M167" s="4">
        <v>24539800</v>
      </c>
      <c r="N167" s="9">
        <v>21871000</v>
      </c>
      <c r="O167" s="1"/>
      <c r="P167" s="23">
        <f t="shared" si="15"/>
        <v>4.444414003252641E-3</v>
      </c>
      <c r="Q167" s="23">
        <f t="shared" si="15"/>
        <v>5.3188372377966968E-2</v>
      </c>
      <c r="R167" s="23">
        <f t="shared" si="15"/>
        <v>0.10934476095673622</v>
      </c>
      <c r="S167" s="23">
        <f t="shared" si="15"/>
        <v>3.6508882359253245E-2</v>
      </c>
      <c r="T167" s="23">
        <f t="shared" si="15"/>
        <v>4.2633650150037027E-2</v>
      </c>
      <c r="U167" s="23">
        <f t="shared" si="15"/>
        <v>0.11419860898974056</v>
      </c>
      <c r="V167" s="23">
        <f t="shared" si="13"/>
        <v>2.3903945863384499E-2</v>
      </c>
      <c r="W167" s="23">
        <f t="shared" si="13"/>
        <v>6.150642803816412E-2</v>
      </c>
      <c r="X167" s="23">
        <f t="shared" si="13"/>
        <v>0.10840032298104503</v>
      </c>
      <c r="Y167" s="23">
        <f t="shared" si="13"/>
        <v>9.267059814658804E-2</v>
      </c>
      <c r="Z167" s="23">
        <f t="shared" si="13"/>
        <v>0.18675518965243007</v>
      </c>
      <c r="AA167" s="23">
        <f t="shared" si="13"/>
        <v>0.16644482648140158</v>
      </c>
      <c r="AD167" s="1"/>
    </row>
    <row r="168" spans="1:30" x14ac:dyDescent="0.35">
      <c r="A168" s="17">
        <v>37926</v>
      </c>
      <c r="B168" s="10">
        <f t="shared" si="12"/>
        <v>131564500</v>
      </c>
      <c r="C168" s="13">
        <v>581000</v>
      </c>
      <c r="D168" s="4">
        <v>6903000</v>
      </c>
      <c r="E168" s="4">
        <v>14339000</v>
      </c>
      <c r="F168" s="4">
        <v>4797900.0000000009</v>
      </c>
      <c r="G168" s="4">
        <v>5603200</v>
      </c>
      <c r="H168" s="4">
        <v>15310900</v>
      </c>
      <c r="I168" s="4">
        <v>3156000</v>
      </c>
      <c r="J168" s="4">
        <v>8071000</v>
      </c>
      <c r="K168" s="4">
        <v>14277200</v>
      </c>
      <c r="L168" s="4">
        <v>12026000</v>
      </c>
      <c r="M168" s="4">
        <v>24520300</v>
      </c>
      <c r="N168" s="9">
        <v>21979000</v>
      </c>
      <c r="O168" s="1"/>
      <c r="P168" s="23">
        <f t="shared" si="15"/>
        <v>4.4160848861204962E-3</v>
      </c>
      <c r="Q168" s="23">
        <f t="shared" si="15"/>
        <v>5.2468561048003071E-2</v>
      </c>
      <c r="R168" s="23">
        <f t="shared" si="15"/>
        <v>0.10898836692268811</v>
      </c>
      <c r="S168" s="23">
        <f t="shared" si="15"/>
        <v>3.6468044191252207E-2</v>
      </c>
      <c r="T168" s="23">
        <f t="shared" si="15"/>
        <v>4.2588996271790643E-2</v>
      </c>
      <c r="U168" s="23">
        <f t="shared" si="15"/>
        <v>0.1163756180428611</v>
      </c>
      <c r="V168" s="23">
        <f t="shared" si="13"/>
        <v>2.3988233908083106E-2</v>
      </c>
      <c r="W168" s="23">
        <f t="shared" si="13"/>
        <v>6.1346335827673876E-2</v>
      </c>
      <c r="X168" s="23">
        <f t="shared" si="13"/>
        <v>0.108518635346161</v>
      </c>
      <c r="Y168" s="23">
        <f t="shared" si="13"/>
        <v>9.1407636558494126E-2</v>
      </c>
      <c r="Z168" s="23">
        <f t="shared" si="13"/>
        <v>0.18637474394688536</v>
      </c>
      <c r="AA168" s="23">
        <f t="shared" si="13"/>
        <v>0.16705874304998689</v>
      </c>
      <c r="AD168" s="1"/>
    </row>
    <row r="169" spans="1:30" x14ac:dyDescent="0.35">
      <c r="A169" s="17">
        <v>37956</v>
      </c>
      <c r="B169" s="10">
        <f t="shared" si="12"/>
        <v>131384700</v>
      </c>
      <c r="C169" s="13">
        <v>574000</v>
      </c>
      <c r="D169" s="4">
        <v>6729000</v>
      </c>
      <c r="E169" s="4">
        <v>14304000</v>
      </c>
      <c r="F169" s="4">
        <v>4796299.9999999991</v>
      </c>
      <c r="G169" s="4">
        <v>5608700</v>
      </c>
      <c r="H169" s="4">
        <v>15500700</v>
      </c>
      <c r="I169" s="4">
        <v>3165000</v>
      </c>
      <c r="J169" s="4">
        <v>8074000</v>
      </c>
      <c r="K169" s="4">
        <v>14306700</v>
      </c>
      <c r="L169" s="4">
        <v>12041000</v>
      </c>
      <c r="M169" s="4">
        <v>24371300</v>
      </c>
      <c r="N169" s="9">
        <v>21914000</v>
      </c>
      <c r="O169" s="1"/>
      <c r="P169" s="23">
        <f t="shared" si="15"/>
        <v>4.3688496453544437E-3</v>
      </c>
      <c r="Q169" s="23">
        <f t="shared" si="15"/>
        <v>5.1216009170017514E-2</v>
      </c>
      <c r="R169" s="23">
        <f t="shared" si="15"/>
        <v>0.10887112426332747</v>
      </c>
      <c r="S169" s="23">
        <f t="shared" si="15"/>
        <v>3.6505772742183827E-2</v>
      </c>
      <c r="T169" s="23">
        <f t="shared" si="15"/>
        <v>4.2689141125260399E-2</v>
      </c>
      <c r="U169" s="23">
        <f t="shared" si="15"/>
        <v>0.11797949076262304</v>
      </c>
      <c r="V169" s="23">
        <f t="shared" si="13"/>
        <v>2.4089562939977029E-2</v>
      </c>
      <c r="W169" s="23">
        <f t="shared" si="13"/>
        <v>6.1453122014968255E-2</v>
      </c>
      <c r="X169" s="23">
        <f t="shared" si="13"/>
        <v>0.10889167460138052</v>
      </c>
      <c r="Y169" s="23">
        <f t="shared" si="13"/>
        <v>9.1646896480335985E-2</v>
      </c>
      <c r="Z169" s="23">
        <f t="shared" si="13"/>
        <v>0.18549572362687589</v>
      </c>
      <c r="AA169" s="23">
        <f t="shared" si="13"/>
        <v>0.16679263262769561</v>
      </c>
      <c r="AD169" s="1"/>
    </row>
    <row r="170" spans="1:30" x14ac:dyDescent="0.35">
      <c r="A170" s="17">
        <v>37987</v>
      </c>
      <c r="B170" s="10">
        <f t="shared" si="12"/>
        <v>128725700</v>
      </c>
      <c r="C170" s="13">
        <v>559000</v>
      </c>
      <c r="D170" s="4">
        <v>6431000</v>
      </c>
      <c r="E170" s="4">
        <v>14171000</v>
      </c>
      <c r="F170" s="4">
        <v>4734300</v>
      </c>
      <c r="G170" s="4">
        <v>5573700</v>
      </c>
      <c r="H170" s="4">
        <v>14857100</v>
      </c>
      <c r="I170" s="4">
        <v>3125000</v>
      </c>
      <c r="J170" s="4">
        <v>8025000</v>
      </c>
      <c r="K170" s="4">
        <v>14261900</v>
      </c>
      <c r="L170" s="4">
        <v>11760000</v>
      </c>
      <c r="M170" s="4">
        <v>23784700</v>
      </c>
      <c r="N170" s="9">
        <v>21443000</v>
      </c>
      <c r="O170" s="1"/>
      <c r="P170" s="23">
        <f t="shared" si="15"/>
        <v>4.3425671796696388E-3</v>
      </c>
      <c r="Q170" s="23">
        <f t="shared" si="15"/>
        <v>4.9958943707433714E-2</v>
      </c>
      <c r="R170" s="23">
        <f t="shared" si="15"/>
        <v>0.11008679696439794</v>
      </c>
      <c r="S170" s="23">
        <f t="shared" si="15"/>
        <v>3.6778203575509788E-2</v>
      </c>
      <c r="T170" s="23">
        <f t="shared" si="15"/>
        <v>4.3299045955858075E-2</v>
      </c>
      <c r="U170" s="23">
        <f t="shared" si="15"/>
        <v>0.11541673496434667</v>
      </c>
      <c r="V170" s="23">
        <f t="shared" si="13"/>
        <v>2.4276426541086978E-2</v>
      </c>
      <c r="W170" s="23">
        <f t="shared" si="13"/>
        <v>6.2341863357511358E-2</v>
      </c>
      <c r="X170" s="23">
        <f t="shared" si="13"/>
        <v>0.11079294965962508</v>
      </c>
      <c r="Y170" s="23">
        <f t="shared" si="13"/>
        <v>9.1357048359418519E-2</v>
      </c>
      <c r="Z170" s="23">
        <f t="shared" si="13"/>
        <v>0.18477040715257326</v>
      </c>
      <c r="AA170" s="23">
        <f t="shared" si="13"/>
        <v>0.16657901258256899</v>
      </c>
      <c r="AD170" s="1"/>
    </row>
    <row r="171" spans="1:30" x14ac:dyDescent="0.35">
      <c r="A171" s="17">
        <v>38018</v>
      </c>
      <c r="B171" s="10">
        <f t="shared" si="12"/>
        <v>129337200</v>
      </c>
      <c r="C171" s="13">
        <v>561000</v>
      </c>
      <c r="D171" s="4">
        <v>6392000</v>
      </c>
      <c r="E171" s="4">
        <v>14172000</v>
      </c>
      <c r="F171" s="4">
        <v>4726299.9999999991</v>
      </c>
      <c r="G171" s="4">
        <v>5574700</v>
      </c>
      <c r="H171" s="4">
        <v>14689300</v>
      </c>
      <c r="I171" s="4">
        <v>3127000</v>
      </c>
      <c r="J171" s="4">
        <v>8036000</v>
      </c>
      <c r="K171" s="4">
        <v>14285500</v>
      </c>
      <c r="L171" s="4">
        <v>11838000</v>
      </c>
      <c r="M171" s="4">
        <v>24089400</v>
      </c>
      <c r="N171" s="9">
        <v>21846000</v>
      </c>
      <c r="O171" s="1"/>
      <c r="P171" s="23">
        <f t="shared" si="15"/>
        <v>4.3374991881686012E-3</v>
      </c>
      <c r="Q171" s="23">
        <f t="shared" si="15"/>
        <v>4.9421202871254365E-2</v>
      </c>
      <c r="R171" s="23">
        <f t="shared" si="15"/>
        <v>0.10957404366261216</v>
      </c>
      <c r="S171" s="23">
        <f t="shared" si="15"/>
        <v>3.6542464194369441E-2</v>
      </c>
      <c r="T171" s="23">
        <f t="shared" si="15"/>
        <v>4.3102061897118543E-2</v>
      </c>
      <c r="U171" s="23">
        <f t="shared" si="15"/>
        <v>0.11357366635430487</v>
      </c>
      <c r="V171" s="23">
        <f t="shared" si="13"/>
        <v>2.4177112230665269E-2</v>
      </c>
      <c r="W171" s="23">
        <f>J171/$B171</f>
        <v>6.2132163059042567E-2</v>
      </c>
      <c r="X171" s="23">
        <f t="shared" si="13"/>
        <v>0.11045159474613646</v>
      </c>
      <c r="Y171" s="23">
        <f t="shared" si="13"/>
        <v>9.1528191425204811E-2</v>
      </c>
      <c r="Z171" s="23">
        <f t="shared" si="13"/>
        <v>0.18625267904361623</v>
      </c>
      <c r="AA171" s="23">
        <f>N171/$B171</f>
        <v>0.16890732132750672</v>
      </c>
      <c r="AD171" s="1"/>
    </row>
    <row r="172" spans="1:30" x14ac:dyDescent="0.35">
      <c r="A172" s="17">
        <v>38047</v>
      </c>
      <c r="B172" s="10">
        <f t="shared" si="12"/>
        <v>130377800</v>
      </c>
      <c r="C172" s="13">
        <v>570000</v>
      </c>
      <c r="D172" s="4">
        <v>6551000</v>
      </c>
      <c r="E172" s="4">
        <v>14220000</v>
      </c>
      <c r="F172" s="4">
        <v>4757200.0000000009</v>
      </c>
      <c r="G172" s="4">
        <v>5602200</v>
      </c>
      <c r="H172" s="4">
        <v>14770900</v>
      </c>
      <c r="I172" s="4">
        <v>3126000</v>
      </c>
      <c r="J172" s="4">
        <v>8054000</v>
      </c>
      <c r="K172" s="4">
        <v>14354400</v>
      </c>
      <c r="L172" s="4">
        <v>12077000</v>
      </c>
      <c r="M172" s="4">
        <v>24303100</v>
      </c>
      <c r="N172" s="9">
        <v>21992000</v>
      </c>
      <c r="O172" s="1"/>
      <c r="P172" s="23">
        <f t="shared" si="15"/>
        <v>4.3719099417232074E-3</v>
      </c>
      <c r="Q172" s="23">
        <f t="shared" si="15"/>
        <v>5.0246284260050407E-2</v>
      </c>
      <c r="R172" s="23">
        <f t="shared" si="15"/>
        <v>0.1090676480198316</v>
      </c>
      <c r="S172" s="23">
        <f t="shared" si="15"/>
        <v>3.6487806973273064E-2</v>
      </c>
      <c r="T172" s="23">
        <f t="shared" si="15"/>
        <v>4.2968971711441671E-2</v>
      </c>
      <c r="U172" s="23">
        <f t="shared" si="15"/>
        <v>0.11329306062841987</v>
      </c>
      <c r="V172" s="23">
        <f t="shared" si="13"/>
        <v>2.3976474522503063E-2</v>
      </c>
      <c r="W172" s="23">
        <f t="shared" si="13"/>
        <v>6.1774320474804759E-2</v>
      </c>
      <c r="X172" s="23">
        <f t="shared" si="13"/>
        <v>0.11009849836398528</v>
      </c>
      <c r="Y172" s="23">
        <f t="shared" si="13"/>
        <v>9.2630800642440655E-2</v>
      </c>
      <c r="Z172" s="23">
        <f t="shared" si="13"/>
        <v>0.18640520088542681</v>
      </c>
      <c r="AA172" s="23">
        <f t="shared" si="13"/>
        <v>0.16867902357609962</v>
      </c>
      <c r="AD172" s="1"/>
    </row>
    <row r="173" spans="1:30" x14ac:dyDescent="0.35">
      <c r="A173" s="17">
        <v>38078</v>
      </c>
      <c r="B173" s="10">
        <f t="shared" si="12"/>
        <v>131494300</v>
      </c>
      <c r="C173" s="13">
        <v>578000</v>
      </c>
      <c r="D173" s="4">
        <v>6778000</v>
      </c>
      <c r="E173" s="4">
        <v>14267000</v>
      </c>
      <c r="F173" s="4">
        <v>4768900.0000000009</v>
      </c>
      <c r="G173" s="4">
        <v>5643500</v>
      </c>
      <c r="H173" s="4">
        <v>14858100</v>
      </c>
      <c r="I173" s="4">
        <v>3123000</v>
      </c>
      <c r="J173" s="4">
        <v>8075000</v>
      </c>
      <c r="K173" s="4">
        <v>14414500</v>
      </c>
      <c r="L173" s="4">
        <v>12355000</v>
      </c>
      <c r="M173" s="4">
        <v>24624300</v>
      </c>
      <c r="N173" s="9">
        <v>22009000</v>
      </c>
      <c r="O173" s="1"/>
      <c r="P173" s="23">
        <f t="shared" si="15"/>
        <v>4.3956277952732553E-3</v>
      </c>
      <c r="Q173" s="23">
        <f t="shared" si="15"/>
        <v>5.1545960547339315E-2</v>
      </c>
      <c r="R173" s="23">
        <f t="shared" si="15"/>
        <v>0.10849899957640749</v>
      </c>
      <c r="S173" s="23">
        <f t="shared" si="15"/>
        <v>3.6266971267956111E-2</v>
      </c>
      <c r="T173" s="23">
        <f t="shared" si="15"/>
        <v>4.2918210142949165E-2</v>
      </c>
      <c r="U173" s="23">
        <f t="shared" si="15"/>
        <v>0.11299425146185044</v>
      </c>
      <c r="V173" s="23">
        <f t="shared" si="13"/>
        <v>2.3750078900758437E-2</v>
      </c>
      <c r="W173" s="23">
        <f t="shared" si="13"/>
        <v>6.1409505963376361E-2</v>
      </c>
      <c r="X173" s="23">
        <f t="shared" si="13"/>
        <v>0.10962072120236391</v>
      </c>
      <c r="Y173" s="23">
        <f t="shared" si="13"/>
        <v>9.3958445347060673E-2</v>
      </c>
      <c r="Z173" s="23">
        <f t="shared" si="13"/>
        <v>0.18726515141720973</v>
      </c>
      <c r="AA173" s="23">
        <f t="shared" si="13"/>
        <v>0.16737607637745514</v>
      </c>
      <c r="AD173" s="1"/>
    </row>
    <row r="174" spans="1:30" x14ac:dyDescent="0.35">
      <c r="A174" s="17">
        <v>38108</v>
      </c>
      <c r="B174" s="10">
        <f t="shared" si="12"/>
        <v>132398300</v>
      </c>
      <c r="C174" s="13">
        <v>591000</v>
      </c>
      <c r="D174" s="4">
        <v>7012000</v>
      </c>
      <c r="E174" s="4">
        <v>14337000</v>
      </c>
      <c r="F174" s="4">
        <v>4807200</v>
      </c>
      <c r="G174" s="4">
        <v>5664100</v>
      </c>
      <c r="H174" s="4">
        <v>14982600</v>
      </c>
      <c r="I174" s="4">
        <v>3138000</v>
      </c>
      <c r="J174" s="4">
        <v>8108000</v>
      </c>
      <c r="K174" s="4">
        <v>14453500</v>
      </c>
      <c r="L174" s="4">
        <v>12691000</v>
      </c>
      <c r="M174" s="4">
        <v>24625900</v>
      </c>
      <c r="N174" s="9">
        <v>21988000</v>
      </c>
      <c r="O174" s="1"/>
      <c r="P174" s="23">
        <f t="shared" si="15"/>
        <v>4.4638035382629539E-3</v>
      </c>
      <c r="Q174" s="23">
        <f t="shared" si="15"/>
        <v>5.2961405093569933E-2</v>
      </c>
      <c r="R174" s="23">
        <f t="shared" si="15"/>
        <v>0.10828688887999317</v>
      </c>
      <c r="S174" s="23">
        <f t="shared" si="15"/>
        <v>3.6308623298033284E-2</v>
      </c>
      <c r="T174" s="23">
        <f t="shared" si="15"/>
        <v>4.2780760780161076E-2</v>
      </c>
      <c r="U174" s="23">
        <f t="shared" si="15"/>
        <v>0.11316308442026823</v>
      </c>
      <c r="V174" s="23">
        <f t="shared" si="13"/>
        <v>2.3701210665091621E-2</v>
      </c>
      <c r="W174" s="23">
        <f t="shared" si="13"/>
        <v>6.1239457002091414E-2</v>
      </c>
      <c r="X174" s="23">
        <f t="shared" si="13"/>
        <v>0.10916680954362708</v>
      </c>
      <c r="Y174" s="23">
        <f t="shared" si="13"/>
        <v>9.5854705083071312E-2</v>
      </c>
      <c r="Z174" s="23">
        <f t="shared" si="13"/>
        <v>0.18599861176465257</v>
      </c>
      <c r="AA174" s="23">
        <f t="shared" si="13"/>
        <v>0.16607463993117735</v>
      </c>
      <c r="AD174" s="1"/>
    </row>
    <row r="175" spans="1:30" x14ac:dyDescent="0.35">
      <c r="A175" s="17">
        <v>38139</v>
      </c>
      <c r="B175" s="10">
        <f t="shared" si="12"/>
        <v>132842400</v>
      </c>
      <c r="C175" s="13">
        <v>600000</v>
      </c>
      <c r="D175" s="4">
        <v>7194000</v>
      </c>
      <c r="E175" s="4">
        <v>14434000</v>
      </c>
      <c r="F175" s="4">
        <v>4839800</v>
      </c>
      <c r="G175" s="4">
        <v>5691500</v>
      </c>
      <c r="H175" s="4">
        <v>15077300</v>
      </c>
      <c r="I175" s="4">
        <v>3156000</v>
      </c>
      <c r="J175" s="4">
        <v>8179000</v>
      </c>
      <c r="K175" s="4">
        <v>14490400</v>
      </c>
      <c r="L175" s="4">
        <v>13051000</v>
      </c>
      <c r="M175" s="4">
        <v>24585400</v>
      </c>
      <c r="N175" s="9">
        <v>21544000</v>
      </c>
      <c r="O175" s="1"/>
      <c r="P175" s="23">
        <f t="shared" si="15"/>
        <v>4.5166302325161242E-3</v>
      </c>
      <c r="Q175" s="23">
        <f t="shared" si="15"/>
        <v>5.415439648786833E-2</v>
      </c>
      <c r="R175" s="23">
        <f t="shared" si="15"/>
        <v>0.10865506796022957</v>
      </c>
      <c r="S175" s="23">
        <f t="shared" si="15"/>
        <v>3.6432644998885898E-2</v>
      </c>
      <c r="T175" s="23">
        <f t="shared" si="15"/>
        <v>4.2844001613942535E-2</v>
      </c>
      <c r="U175" s="23">
        <f t="shared" si="15"/>
        <v>0.11349764834119228</v>
      </c>
      <c r="V175" s="23">
        <f t="shared" si="13"/>
        <v>2.3757475023034814E-2</v>
      </c>
      <c r="W175" s="23">
        <f t="shared" si="13"/>
        <v>6.1569197786248968E-2</v>
      </c>
      <c r="X175" s="23">
        <f t="shared" si="13"/>
        <v>0.10907963120208608</v>
      </c>
      <c r="Y175" s="23">
        <f t="shared" si="13"/>
        <v>9.8244235274279904E-2</v>
      </c>
      <c r="Z175" s="23">
        <f t="shared" si="13"/>
        <v>0.18507193486416987</v>
      </c>
      <c r="AA175" s="23">
        <f t="shared" si="13"/>
        <v>0.16217713621554564</v>
      </c>
      <c r="AD175" s="1"/>
    </row>
    <row r="176" spans="1:30" x14ac:dyDescent="0.35">
      <c r="A176" s="17">
        <v>38169</v>
      </c>
      <c r="B176" s="10">
        <f t="shared" si="12"/>
        <v>131682200</v>
      </c>
      <c r="C176" s="13">
        <v>606000</v>
      </c>
      <c r="D176" s="4">
        <v>7292000</v>
      </c>
      <c r="E176" s="4">
        <v>14370000</v>
      </c>
      <c r="F176" s="4">
        <v>4800300</v>
      </c>
      <c r="G176" s="4">
        <v>5697200</v>
      </c>
      <c r="H176" s="4">
        <v>15046700</v>
      </c>
      <c r="I176" s="4">
        <v>3149000</v>
      </c>
      <c r="J176" s="4">
        <v>8166000</v>
      </c>
      <c r="K176" s="4">
        <v>14480900</v>
      </c>
      <c r="L176" s="4">
        <v>13128000</v>
      </c>
      <c r="M176" s="4">
        <v>24513100</v>
      </c>
      <c r="N176" s="9">
        <v>20433000</v>
      </c>
      <c r="O176" s="1"/>
      <c r="P176" s="23">
        <f t="shared" si="15"/>
        <v>4.6019887274058304E-3</v>
      </c>
      <c r="Q176" s="23">
        <f t="shared" si="15"/>
        <v>5.5375745544955959E-2</v>
      </c>
      <c r="R176" s="23">
        <f t="shared" si="15"/>
        <v>0.10912636635779172</v>
      </c>
      <c r="S176" s="23">
        <f t="shared" si="15"/>
        <v>3.6453674072881526E-2</v>
      </c>
      <c r="T176" s="23">
        <f t="shared" si="15"/>
        <v>4.3264769270258241E-2</v>
      </c>
      <c r="U176" s="23">
        <f t="shared" si="15"/>
        <v>0.11426525377006155</v>
      </c>
      <c r="V176" s="23">
        <f t="shared" si="13"/>
        <v>2.3913634492740858E-2</v>
      </c>
      <c r="W176" s="23">
        <f t="shared" si="13"/>
        <v>6.2012937207914204E-2</v>
      </c>
      <c r="X176" s="23">
        <f t="shared" si="13"/>
        <v>0.10996854548298859</v>
      </c>
      <c r="Y176" s="23">
        <f t="shared" si="13"/>
        <v>9.9694567678851057E-2</v>
      </c>
      <c r="Z176" s="23">
        <f t="shared" si="13"/>
        <v>0.18615348163988754</v>
      </c>
      <c r="AA176" s="23">
        <f t="shared" si="13"/>
        <v>0.15516903575426291</v>
      </c>
      <c r="AD176" s="1"/>
    </row>
    <row r="177" spans="1:30" x14ac:dyDescent="0.35">
      <c r="A177" s="17">
        <v>38200</v>
      </c>
      <c r="B177" s="10">
        <f t="shared" si="12"/>
        <v>131702500</v>
      </c>
      <c r="C177" s="14">
        <v>608000</v>
      </c>
      <c r="D177" s="5">
        <v>7311000</v>
      </c>
      <c r="E177" s="5">
        <v>14431000</v>
      </c>
      <c r="F177" s="5">
        <v>4797599.9999999991</v>
      </c>
      <c r="G177" s="5">
        <v>5695700</v>
      </c>
      <c r="H177" s="5">
        <v>15049900</v>
      </c>
      <c r="I177" s="5">
        <v>3119000</v>
      </c>
      <c r="J177" s="5">
        <v>8158000</v>
      </c>
      <c r="K177" s="5">
        <v>14495100</v>
      </c>
      <c r="L177" s="5">
        <v>13083000</v>
      </c>
      <c r="M177" s="5">
        <v>24501200</v>
      </c>
      <c r="N177" s="10">
        <v>20453000</v>
      </c>
      <c r="O177" s="1"/>
      <c r="P177" s="23">
        <f t="shared" ref="P177:AA192" si="16">C177/$B177</f>
        <v>4.6164651392342588E-3</v>
      </c>
      <c r="Q177" s="23">
        <f t="shared" si="16"/>
        <v>5.5511474725233004E-2</v>
      </c>
      <c r="R177" s="23">
        <f t="shared" si="16"/>
        <v>0.10957271122416051</v>
      </c>
      <c r="S177" s="23">
        <f t="shared" si="16"/>
        <v>3.6427554526299796E-2</v>
      </c>
      <c r="T177" s="23">
        <f t="shared" si="16"/>
        <v>4.3246711338053564E-2</v>
      </c>
      <c r="U177" s="23">
        <f t="shared" si="16"/>
        <v>0.11427193864960802</v>
      </c>
      <c r="V177" s="23">
        <f t="shared" si="16"/>
        <v>2.3682162449459958E-2</v>
      </c>
      <c r="W177" s="23">
        <f t="shared" si="16"/>
        <v>6.1942635864922838E-2</v>
      </c>
      <c r="X177" s="23">
        <f t="shared" si="16"/>
        <v>0.11005941421005676</v>
      </c>
      <c r="Y177" s="23">
        <f t="shared" si="16"/>
        <v>9.9337522066779288E-2</v>
      </c>
      <c r="Z177" s="23">
        <f t="shared" si="16"/>
        <v>0.18603443366678687</v>
      </c>
      <c r="AA177" s="23">
        <f t="shared" si="16"/>
        <v>0.1552969761394051</v>
      </c>
      <c r="AD177" s="1"/>
    </row>
    <row r="178" spans="1:30" x14ac:dyDescent="0.35">
      <c r="A178" s="17">
        <v>38231</v>
      </c>
      <c r="B178" s="10">
        <f t="shared" si="12"/>
        <v>132417300</v>
      </c>
      <c r="C178" s="14">
        <v>608000</v>
      </c>
      <c r="D178" s="5">
        <v>7249000</v>
      </c>
      <c r="E178" s="5">
        <v>14385000</v>
      </c>
      <c r="F178" s="5">
        <v>4870799.9999999991</v>
      </c>
      <c r="G178" s="5">
        <v>5691600</v>
      </c>
      <c r="H178" s="5">
        <v>14991900</v>
      </c>
      <c r="I178" s="5">
        <v>3083000</v>
      </c>
      <c r="J178" s="5">
        <v>8122000</v>
      </c>
      <c r="K178" s="5">
        <v>14504100</v>
      </c>
      <c r="L178" s="5">
        <v>12729000</v>
      </c>
      <c r="M178" s="5">
        <v>24685900</v>
      </c>
      <c r="N178" s="10">
        <v>21497000</v>
      </c>
      <c r="O178" s="1"/>
      <c r="P178" s="23">
        <f t="shared" si="16"/>
        <v>4.5915450624654033E-3</v>
      </c>
      <c r="Q178" s="23">
        <f t="shared" si="16"/>
        <v>5.4743602233242934E-2</v>
      </c>
      <c r="R178" s="23">
        <f t="shared" si="16"/>
        <v>0.10863384165060004</v>
      </c>
      <c r="S178" s="23">
        <f t="shared" si="16"/>
        <v>3.6783713306342898E-2</v>
      </c>
      <c r="T178" s="23">
        <f t="shared" si="16"/>
        <v>4.2982299140671199E-2</v>
      </c>
      <c r="U178" s="23">
        <f t="shared" si="16"/>
        <v>0.11321707964140637</v>
      </c>
      <c r="V178" s="23">
        <f t="shared" si="16"/>
        <v>2.328245629536322E-2</v>
      </c>
      <c r="W178" s="23">
        <f t="shared" si="16"/>
        <v>6.1336396377210528E-2</v>
      </c>
      <c r="X178" s="23">
        <f t="shared" si="16"/>
        <v>0.10953327095477705</v>
      </c>
      <c r="Y178" s="23">
        <f t="shared" si="16"/>
        <v>9.6127922862042955E-2</v>
      </c>
      <c r="Z178" s="23">
        <f t="shared" si="16"/>
        <v>0.18642503660775442</v>
      </c>
      <c r="AA178" s="23">
        <f t="shared" si="16"/>
        <v>0.16234283586812298</v>
      </c>
      <c r="AD178" s="1"/>
    </row>
    <row r="179" spans="1:30" x14ac:dyDescent="0.35">
      <c r="A179" s="17">
        <v>38261</v>
      </c>
      <c r="B179" s="10">
        <f t="shared" si="12"/>
        <v>133397600</v>
      </c>
      <c r="C179" s="14">
        <v>604000</v>
      </c>
      <c r="D179" s="5">
        <v>7286000</v>
      </c>
      <c r="E179" s="5">
        <v>14360000</v>
      </c>
      <c r="F179" s="5">
        <v>4880500</v>
      </c>
      <c r="G179" s="5">
        <v>5699500</v>
      </c>
      <c r="H179" s="5">
        <v>15149900</v>
      </c>
      <c r="I179" s="5">
        <v>3088000</v>
      </c>
      <c r="J179" s="5">
        <v>8105000</v>
      </c>
      <c r="K179" s="5">
        <v>14585400</v>
      </c>
      <c r="L179" s="5">
        <v>12519000</v>
      </c>
      <c r="M179" s="5">
        <v>25097300</v>
      </c>
      <c r="N179" s="10">
        <v>22023000</v>
      </c>
      <c r="O179" s="1"/>
      <c r="P179" s="23">
        <f t="shared" si="16"/>
        <v>4.5278175919206938E-3</v>
      </c>
      <c r="Q179" s="23">
        <f t="shared" si="16"/>
        <v>5.4618673799228773E-2</v>
      </c>
      <c r="R179" s="23">
        <f t="shared" si="16"/>
        <v>0.10764811360924034</v>
      </c>
      <c r="S179" s="23">
        <f t="shared" si="16"/>
        <v>3.6586115492332698E-2</v>
      </c>
      <c r="T179" s="23">
        <f t="shared" si="16"/>
        <v>4.2725656233695355E-2</v>
      </c>
      <c r="U179" s="23">
        <f t="shared" si="16"/>
        <v>0.11356950949642272</v>
      </c>
      <c r="V179" s="23">
        <f t="shared" si="16"/>
        <v>2.314884225803163E-2</v>
      </c>
      <c r="W179" s="23">
        <f t="shared" si="16"/>
        <v>6.0758214540591438E-2</v>
      </c>
      <c r="X179" s="23">
        <f t="shared" si="16"/>
        <v>0.10933779918079485</v>
      </c>
      <c r="Y179" s="23">
        <f t="shared" si="16"/>
        <v>9.3847265617972131E-2</v>
      </c>
      <c r="Z179" s="23">
        <f t="shared" si="16"/>
        <v>0.1881390669697206</v>
      </c>
      <c r="AA179" s="23">
        <f t="shared" si="16"/>
        <v>0.16509292521004876</v>
      </c>
      <c r="AD179" s="1"/>
    </row>
    <row r="180" spans="1:30" x14ac:dyDescent="0.35">
      <c r="A180" s="17">
        <v>38292</v>
      </c>
      <c r="B180" s="10">
        <f t="shared" si="12"/>
        <v>133648000</v>
      </c>
      <c r="C180" s="14">
        <v>603000</v>
      </c>
      <c r="D180" s="5">
        <v>7205000</v>
      </c>
      <c r="E180" s="5">
        <v>14331000</v>
      </c>
      <c r="F180" s="5">
        <v>4877200</v>
      </c>
      <c r="G180" s="5">
        <v>5705800</v>
      </c>
      <c r="H180" s="5">
        <v>15521700</v>
      </c>
      <c r="I180" s="5">
        <v>3094000</v>
      </c>
      <c r="J180" s="5">
        <v>8105000</v>
      </c>
      <c r="K180" s="5">
        <v>14633600</v>
      </c>
      <c r="L180" s="5">
        <v>12348000</v>
      </c>
      <c r="M180" s="5">
        <v>25050700</v>
      </c>
      <c r="N180" s="10">
        <v>22173000</v>
      </c>
      <c r="O180" s="1"/>
      <c r="P180" s="23">
        <f t="shared" si="16"/>
        <v>4.5118520292110617E-3</v>
      </c>
      <c r="Q180" s="23">
        <f t="shared" si="16"/>
        <v>5.391027175864959E-2</v>
      </c>
      <c r="R180" s="23">
        <f t="shared" si="16"/>
        <v>0.10722943852508081</v>
      </c>
      <c r="S180" s="23">
        <f t="shared" si="16"/>
        <v>3.6492876810726688E-2</v>
      </c>
      <c r="T180" s="23">
        <f t="shared" si="16"/>
        <v>4.2692745121513227E-2</v>
      </c>
      <c r="U180" s="23">
        <f t="shared" si="16"/>
        <v>0.11613866275589609</v>
      </c>
      <c r="V180" s="23">
        <f t="shared" si="16"/>
        <v>2.3150365138273673E-2</v>
      </c>
      <c r="W180" s="23">
        <f t="shared" si="16"/>
        <v>6.0644379264934753E-2</v>
      </c>
      <c r="X180" s="23">
        <f t="shared" si="16"/>
        <v>0.10949359511552735</v>
      </c>
      <c r="Y180" s="23">
        <f t="shared" si="16"/>
        <v>9.2391954986232497E-2</v>
      </c>
      <c r="Z180" s="23">
        <f t="shared" si="16"/>
        <v>0.1874378965641087</v>
      </c>
      <c r="AA180" s="23">
        <f t="shared" si="16"/>
        <v>0.16590596192984555</v>
      </c>
      <c r="AD180" s="1"/>
    </row>
    <row r="181" spans="1:30" x14ac:dyDescent="0.35">
      <c r="A181" s="17">
        <v>38322</v>
      </c>
      <c r="B181" s="10">
        <f t="shared" si="12"/>
        <v>133418600</v>
      </c>
      <c r="C181" s="14">
        <v>601000</v>
      </c>
      <c r="D181" s="5">
        <v>7012000</v>
      </c>
      <c r="E181" s="5">
        <v>14306000</v>
      </c>
      <c r="F181" s="5">
        <v>4888200</v>
      </c>
      <c r="G181" s="5">
        <v>5715800</v>
      </c>
      <c r="H181" s="5">
        <v>15702400</v>
      </c>
      <c r="I181" s="5">
        <v>3091000</v>
      </c>
      <c r="J181" s="5">
        <v>8127000</v>
      </c>
      <c r="K181" s="5">
        <v>14654800</v>
      </c>
      <c r="L181" s="5">
        <v>12336000</v>
      </c>
      <c r="M181" s="5">
        <v>24934400</v>
      </c>
      <c r="N181" s="10">
        <v>22050000</v>
      </c>
      <c r="O181" s="1"/>
      <c r="P181" s="23">
        <f t="shared" si="16"/>
        <v>4.5046192959602334E-3</v>
      </c>
      <c r="Q181" s="23">
        <f t="shared" si="16"/>
        <v>5.2556390188474474E-2</v>
      </c>
      <c r="R181" s="23">
        <f t="shared" si="16"/>
        <v>0.10722642869884709</v>
      </c>
      <c r="S181" s="23">
        <f t="shared" si="16"/>
        <v>3.6638069954264246E-2</v>
      </c>
      <c r="T181" s="23">
        <f t="shared" si="16"/>
        <v>4.2841103114558243E-2</v>
      </c>
      <c r="U181" s="23">
        <f t="shared" si="16"/>
        <v>0.11769273549565053</v>
      </c>
      <c r="V181" s="23">
        <f t="shared" si="16"/>
        <v>2.316768426591195E-2</v>
      </c>
      <c r="W181" s="23">
        <f t="shared" si="16"/>
        <v>6.0913545787468916E-2</v>
      </c>
      <c r="X181" s="23">
        <f t="shared" si="16"/>
        <v>0.10984075683600338</v>
      </c>
      <c r="Y181" s="23">
        <f t="shared" si="16"/>
        <v>9.246087127282103E-2</v>
      </c>
      <c r="Z181" s="23">
        <f t="shared" si="16"/>
        <v>0.18688848481396148</v>
      </c>
      <c r="AA181" s="23">
        <f t="shared" si="16"/>
        <v>0.16526931027607844</v>
      </c>
      <c r="AD181" s="1"/>
    </row>
    <row r="182" spans="1:30" x14ac:dyDescent="0.35">
      <c r="A182" s="17">
        <v>38353</v>
      </c>
      <c r="B182" s="44">
        <f t="shared" si="12"/>
        <v>130713500</v>
      </c>
      <c r="C182" s="45">
        <v>591000</v>
      </c>
      <c r="D182" s="46">
        <v>6682000</v>
      </c>
      <c r="E182" s="46">
        <v>14142000</v>
      </c>
      <c r="F182" s="46">
        <v>4832200</v>
      </c>
      <c r="G182" s="46">
        <v>5655400</v>
      </c>
      <c r="H182" s="46">
        <v>15046800</v>
      </c>
      <c r="I182" s="46">
        <v>3052000</v>
      </c>
      <c r="J182" s="46">
        <v>8089000</v>
      </c>
      <c r="K182" s="46">
        <v>14606300</v>
      </c>
      <c r="L182" s="46">
        <v>12064000</v>
      </c>
      <c r="M182" s="46">
        <v>24325800</v>
      </c>
      <c r="N182" s="44">
        <v>21627000</v>
      </c>
      <c r="O182" s="1"/>
      <c r="P182" s="23">
        <f>C182/$B182</f>
        <v>4.5213386528552904E-3</v>
      </c>
      <c r="Q182" s="23">
        <f t="shared" si="16"/>
        <v>5.1119432958340184E-2</v>
      </c>
      <c r="R182" s="23">
        <f t="shared" si="16"/>
        <v>0.10819081426172507</v>
      </c>
      <c r="S182" s="23">
        <f t="shared" si="16"/>
        <v>3.6967872484479414E-2</v>
      </c>
      <c r="T182" s="23">
        <f t="shared" si="16"/>
        <v>4.3265615257796632E-2</v>
      </c>
      <c r="U182" s="23">
        <f t="shared" si="16"/>
        <v>0.11511282308254311</v>
      </c>
      <c r="V182" s="23">
        <f t="shared" si="16"/>
        <v>2.3348774227604646E-2</v>
      </c>
      <c r="W182" s="23">
        <f t="shared" si="16"/>
        <v>6.1883432086203796E-2</v>
      </c>
      <c r="X182" s="23">
        <f t="shared" si="16"/>
        <v>0.11174285747072797</v>
      </c>
      <c r="Y182" s="23">
        <f t="shared" si="16"/>
        <v>9.2293450944240643E-2</v>
      </c>
      <c r="Z182" s="23">
        <f t="shared" si="16"/>
        <v>0.18610013502813405</v>
      </c>
      <c r="AA182" s="23">
        <f>N182/$B182</f>
        <v>0.16545345354534918</v>
      </c>
      <c r="AD182" s="1"/>
    </row>
    <row r="183" spans="1:30" x14ac:dyDescent="0.35">
      <c r="A183" s="17">
        <v>38384</v>
      </c>
      <c r="B183" s="9">
        <f t="shared" si="12"/>
        <v>131536300</v>
      </c>
      <c r="C183" s="13">
        <v>595000</v>
      </c>
      <c r="D183" s="4">
        <v>6699000</v>
      </c>
      <c r="E183" s="4">
        <v>14168000</v>
      </c>
      <c r="F183" s="4">
        <v>4831300</v>
      </c>
      <c r="G183" s="4">
        <v>5666600</v>
      </c>
      <c r="H183" s="4">
        <v>14907400</v>
      </c>
      <c r="I183" s="4">
        <v>3046000</v>
      </c>
      <c r="J183" s="4">
        <v>8104000</v>
      </c>
      <c r="K183" s="4">
        <v>14638700</v>
      </c>
      <c r="L183" s="4">
        <v>12151000</v>
      </c>
      <c r="M183" s="4">
        <v>24680300</v>
      </c>
      <c r="N183" s="9">
        <v>22049000</v>
      </c>
      <c r="O183" s="1"/>
      <c r="P183" s="23">
        <f t="shared" ref="P183:AA213" si="17">C183/$B183</f>
        <v>4.5234661458471923E-3</v>
      </c>
      <c r="Q183" s="23">
        <f t="shared" si="16"/>
        <v>5.0928907077361918E-2</v>
      </c>
      <c r="R183" s="23">
        <f t="shared" si="16"/>
        <v>0.10771171151993784</v>
      </c>
      <c r="S183" s="23">
        <f t="shared" si="16"/>
        <v>3.6729784857868132E-2</v>
      </c>
      <c r="T183" s="23">
        <f t="shared" si="16"/>
        <v>4.3080123129508735E-2</v>
      </c>
      <c r="U183" s="23">
        <f t="shared" si="16"/>
        <v>0.11333297348336543</v>
      </c>
      <c r="V183" s="23">
        <f t="shared" si="16"/>
        <v>2.3157105681093356E-2</v>
      </c>
      <c r="W183" s="23">
        <f t="shared" si="16"/>
        <v>6.1610369152849821E-2</v>
      </c>
      <c r="X183" s="23">
        <f t="shared" si="16"/>
        <v>0.11129019137682906</v>
      </c>
      <c r="Y183" s="23">
        <f t="shared" si="16"/>
        <v>9.2377541408721398E-2</v>
      </c>
      <c r="Z183" s="23">
        <f t="shared" si="16"/>
        <v>0.18763109499050831</v>
      </c>
      <c r="AA183" s="23">
        <f t="shared" si="16"/>
        <v>0.1676267311761088</v>
      </c>
      <c r="AD183" s="1"/>
    </row>
    <row r="184" spans="1:30" x14ac:dyDescent="0.35">
      <c r="A184" s="17">
        <v>38412</v>
      </c>
      <c r="B184" s="9">
        <f t="shared" si="12"/>
        <v>132376100</v>
      </c>
      <c r="C184" s="13">
        <v>602000</v>
      </c>
      <c r="D184" s="4">
        <v>6838000</v>
      </c>
      <c r="E184" s="4">
        <v>14200000</v>
      </c>
      <c r="F184" s="4">
        <v>4851300</v>
      </c>
      <c r="G184" s="4">
        <v>5699000</v>
      </c>
      <c r="H184" s="4">
        <v>14950900</v>
      </c>
      <c r="I184" s="4">
        <v>3056000</v>
      </c>
      <c r="J184" s="4">
        <v>8108000</v>
      </c>
      <c r="K184" s="4">
        <v>14687400</v>
      </c>
      <c r="L184" s="4">
        <v>12365000</v>
      </c>
      <c r="M184" s="4">
        <v>24872500</v>
      </c>
      <c r="N184" s="9">
        <v>22146000</v>
      </c>
      <c r="O184" s="1"/>
      <c r="P184" s="23">
        <f t="shared" si="17"/>
        <v>4.547648706979583E-3</v>
      </c>
      <c r="Q184" s="23">
        <f t="shared" si="16"/>
        <v>5.1655850263000645E-2</v>
      </c>
      <c r="R184" s="23">
        <f t="shared" si="16"/>
        <v>0.10727011900184399</v>
      </c>
      <c r="S184" s="23">
        <f t="shared" si="16"/>
        <v>3.6647854106594768E-2</v>
      </c>
      <c r="T184" s="23">
        <f t="shared" si="16"/>
        <v>4.3051578041655554E-2</v>
      </c>
      <c r="U184" s="23">
        <f t="shared" si="16"/>
        <v>0.11294259311159643</v>
      </c>
      <c r="V184" s="23">
        <f t="shared" si="16"/>
        <v>2.3085738286594031E-2</v>
      </c>
      <c r="W184" s="23">
        <f t="shared" si="16"/>
        <v>6.1249727103306416E-2</v>
      </c>
      <c r="X184" s="23">
        <f t="shared" si="16"/>
        <v>0.1109520525230763</v>
      </c>
      <c r="Y184" s="23">
        <f t="shared" si="16"/>
        <v>9.3408100102662039E-2</v>
      </c>
      <c r="Z184" s="23">
        <f t="shared" si="16"/>
        <v>0.18789267851220878</v>
      </c>
      <c r="AA184" s="23">
        <f t="shared" si="16"/>
        <v>0.16729606024048146</v>
      </c>
      <c r="AD184" s="1"/>
    </row>
    <row r="185" spans="1:30" x14ac:dyDescent="0.35">
      <c r="A185" s="17">
        <v>38443</v>
      </c>
      <c r="B185" s="9">
        <f t="shared" si="12"/>
        <v>133588900</v>
      </c>
      <c r="C185" s="13">
        <v>610000</v>
      </c>
      <c r="D185" s="4">
        <v>7128000</v>
      </c>
      <c r="E185" s="4">
        <v>14203000</v>
      </c>
      <c r="F185" s="4">
        <v>4883900</v>
      </c>
      <c r="G185" s="4">
        <v>5731200</v>
      </c>
      <c r="H185" s="4">
        <v>15063800</v>
      </c>
      <c r="I185" s="4">
        <v>3061000</v>
      </c>
      <c r="J185" s="4">
        <v>8127000</v>
      </c>
      <c r="K185" s="4">
        <v>14745900</v>
      </c>
      <c r="L185" s="4">
        <v>12711000</v>
      </c>
      <c r="M185" s="4">
        <v>25164100</v>
      </c>
      <c r="N185" s="9">
        <v>22160000</v>
      </c>
      <c r="O185" s="1"/>
      <c r="P185" s="23">
        <f t="shared" si="17"/>
        <v>4.5662476448267786E-3</v>
      </c>
      <c r="Q185" s="23">
        <f t="shared" si="16"/>
        <v>5.3357726577582421E-2</v>
      </c>
      <c r="R185" s="23">
        <f t="shared" si="16"/>
        <v>0.10631871360569628</v>
      </c>
      <c r="S185" s="23">
        <f t="shared" si="16"/>
        <v>3.6559175200933609E-2</v>
      </c>
      <c r="T185" s="23">
        <f t="shared" si="16"/>
        <v>4.2901768036116776E-2</v>
      </c>
      <c r="U185" s="23">
        <f t="shared" si="16"/>
        <v>0.11276236274121577</v>
      </c>
      <c r="V185" s="23">
        <f t="shared" si="16"/>
        <v>2.291358039477831E-2</v>
      </c>
      <c r="W185" s="23">
        <f t="shared" si="16"/>
        <v>6.0835892802470863E-2</v>
      </c>
      <c r="X185" s="23">
        <f t="shared" si="16"/>
        <v>0.11038267400959212</v>
      </c>
      <c r="Y185" s="23">
        <f t="shared" si="16"/>
        <v>9.5150121005562582E-2</v>
      </c>
      <c r="Z185" s="23">
        <f t="shared" si="16"/>
        <v>0.18836969239210744</v>
      </c>
      <c r="AA185" s="23">
        <f t="shared" si="16"/>
        <v>0.16588204558911707</v>
      </c>
      <c r="AD185" s="1"/>
    </row>
    <row r="186" spans="1:30" x14ac:dyDescent="0.35">
      <c r="A186" s="17">
        <v>38473</v>
      </c>
      <c r="B186" s="9">
        <f t="shared" si="12"/>
        <v>134402000</v>
      </c>
      <c r="C186" s="13">
        <v>622000</v>
      </c>
      <c r="D186" s="4">
        <v>7360000</v>
      </c>
      <c r="E186" s="4">
        <v>14246000</v>
      </c>
      <c r="F186" s="4">
        <v>4919400.0000000009</v>
      </c>
      <c r="G186" s="4">
        <v>5763500</v>
      </c>
      <c r="H186" s="4">
        <v>15189600</v>
      </c>
      <c r="I186" s="4">
        <v>3067000</v>
      </c>
      <c r="J186" s="4">
        <v>8145000</v>
      </c>
      <c r="K186" s="4">
        <v>14803200</v>
      </c>
      <c r="L186" s="4">
        <v>13010000</v>
      </c>
      <c r="M186" s="4">
        <v>25111300</v>
      </c>
      <c r="N186" s="9">
        <v>22165000</v>
      </c>
      <c r="O186" s="1"/>
      <c r="P186" s="23">
        <f t="shared" si="17"/>
        <v>4.6279073228076961E-3</v>
      </c>
      <c r="Q186" s="23">
        <f t="shared" si="16"/>
        <v>5.4761089864734158E-2</v>
      </c>
      <c r="R186" s="23">
        <f t="shared" si="16"/>
        <v>0.1059954464963319</v>
      </c>
      <c r="S186" s="23">
        <f t="shared" si="16"/>
        <v>3.6602133896817018E-2</v>
      </c>
      <c r="T186" s="23">
        <f t="shared" si="16"/>
        <v>4.2882546390678712E-2</v>
      </c>
      <c r="U186" s="23">
        <f t="shared" si="16"/>
        <v>0.11301617535453341</v>
      </c>
      <c r="V186" s="23">
        <f t="shared" si="16"/>
        <v>2.2819600898796148E-2</v>
      </c>
      <c r="W186" s="23">
        <f t="shared" si="16"/>
        <v>6.0601776759274417E-2</v>
      </c>
      <c r="X186" s="23">
        <f t="shared" si="16"/>
        <v>0.11014121813663487</v>
      </c>
      <c r="Y186" s="23">
        <f t="shared" si="16"/>
        <v>9.6799154774482518E-2</v>
      </c>
      <c r="Z186" s="23">
        <f t="shared" si="16"/>
        <v>0.18683724944569277</v>
      </c>
      <c r="AA186" s="23">
        <f t="shared" si="16"/>
        <v>0.16491570065921637</v>
      </c>
      <c r="AD186" s="1"/>
    </row>
    <row r="187" spans="1:30" x14ac:dyDescent="0.35">
      <c r="A187" s="17">
        <v>38504</v>
      </c>
      <c r="B187" s="9">
        <f t="shared" si="12"/>
        <v>135070800</v>
      </c>
      <c r="C187" s="13">
        <v>635000</v>
      </c>
      <c r="D187" s="4">
        <v>7574000</v>
      </c>
      <c r="E187" s="4">
        <v>14323000</v>
      </c>
      <c r="F187" s="4">
        <v>4937700</v>
      </c>
      <c r="G187" s="4">
        <v>5800300</v>
      </c>
      <c r="H187" s="4">
        <v>15295100</v>
      </c>
      <c r="I187" s="4">
        <v>3077000</v>
      </c>
      <c r="J187" s="4">
        <v>8233000</v>
      </c>
      <c r="K187" s="4">
        <v>14868200</v>
      </c>
      <c r="L187" s="4">
        <v>13413000</v>
      </c>
      <c r="M187" s="4">
        <v>25195500</v>
      </c>
      <c r="N187" s="9">
        <v>21719000</v>
      </c>
      <c r="O187" s="1"/>
      <c r="P187" s="23">
        <f t="shared" si="17"/>
        <v>4.7012381654658146E-3</v>
      </c>
      <c r="Q187" s="23">
        <f t="shared" si="16"/>
        <v>5.6074295850768632E-2</v>
      </c>
      <c r="R187" s="23">
        <f t="shared" si="16"/>
        <v>0.10604068384876672</v>
      </c>
      <c r="S187" s="23">
        <f t="shared" si="16"/>
        <v>3.6556383763181974E-2</v>
      </c>
      <c r="T187" s="23">
        <f t="shared" si="16"/>
        <v>4.2942664143545459E-2</v>
      </c>
      <c r="U187" s="23">
        <f t="shared" si="16"/>
        <v>0.11323765018049793</v>
      </c>
      <c r="V187" s="23">
        <f t="shared" si="16"/>
        <v>2.2780645409666633E-2</v>
      </c>
      <c r="W187" s="23">
        <f t="shared" si="16"/>
        <v>6.0953218608315048E-2</v>
      </c>
      <c r="X187" s="23">
        <f t="shared" si="16"/>
        <v>0.1100770854988643</v>
      </c>
      <c r="Y187" s="23">
        <f t="shared" si="16"/>
        <v>9.9303476399044063E-2</v>
      </c>
      <c r="Z187" s="23">
        <f t="shared" si="16"/>
        <v>0.1865355058236125</v>
      </c>
      <c r="AA187" s="23">
        <f t="shared" si="16"/>
        <v>0.16079715230827094</v>
      </c>
      <c r="AD187" s="1"/>
    </row>
    <row r="188" spans="1:30" x14ac:dyDescent="0.35">
      <c r="A188" s="17">
        <v>38534</v>
      </c>
      <c r="B188" s="9">
        <f t="shared" si="12"/>
        <v>134010200</v>
      </c>
      <c r="C188" s="13">
        <v>637000</v>
      </c>
      <c r="D188" s="4">
        <v>7652000</v>
      </c>
      <c r="E188" s="4">
        <v>14250000</v>
      </c>
      <c r="F188" s="4">
        <v>4897200</v>
      </c>
      <c r="G188" s="4">
        <v>5802900</v>
      </c>
      <c r="H188" s="4">
        <v>15322600</v>
      </c>
      <c r="I188" s="4">
        <v>3075000</v>
      </c>
      <c r="J188" s="4">
        <v>8257000</v>
      </c>
      <c r="K188" s="4">
        <v>14863300</v>
      </c>
      <c r="L188" s="4">
        <v>13514000</v>
      </c>
      <c r="M188" s="4">
        <v>25089200</v>
      </c>
      <c r="N188" s="9">
        <v>20650000</v>
      </c>
      <c r="O188" s="1"/>
      <c r="P188" s="23">
        <f t="shared" si="17"/>
        <v>4.7533695196335804E-3</v>
      </c>
      <c r="Q188" s="23">
        <f t="shared" si="16"/>
        <v>5.7100131184044202E-2</v>
      </c>
      <c r="R188" s="23">
        <f t="shared" si="16"/>
        <v>0.10633518941095528</v>
      </c>
      <c r="S188" s="23">
        <f t="shared" si="16"/>
        <v>3.6543486988303876E-2</v>
      </c>
      <c r="T188" s="23">
        <f t="shared" si="16"/>
        <v>4.3301927763707539E-2</v>
      </c>
      <c r="U188" s="23">
        <f t="shared" si="16"/>
        <v>0.11433905777321428</v>
      </c>
      <c r="V188" s="23">
        <f t="shared" si="16"/>
        <v>2.2946014557100877E-2</v>
      </c>
      <c r="W188" s="23">
        <f t="shared" si="16"/>
        <v>6.1614712909912828E-2</v>
      </c>
      <c r="X188" s="23">
        <f t="shared" si="16"/>
        <v>0.1109117067208317</v>
      </c>
      <c r="Y188" s="23">
        <f t="shared" si="16"/>
        <v>0.10084307015436138</v>
      </c>
      <c r="Z188" s="23">
        <f t="shared" si="16"/>
        <v>0.18721858485398873</v>
      </c>
      <c r="AA188" s="23">
        <f t="shared" si="16"/>
        <v>0.15409274816394572</v>
      </c>
      <c r="AD188" s="1"/>
    </row>
    <row r="189" spans="1:30" x14ac:dyDescent="0.35">
      <c r="A189" s="17">
        <v>38565</v>
      </c>
      <c r="B189" s="9">
        <f t="shared" si="12"/>
        <v>134260600</v>
      </c>
      <c r="C189" s="13">
        <v>642000</v>
      </c>
      <c r="D189" s="4">
        <v>7704000</v>
      </c>
      <c r="E189" s="4">
        <v>14288000</v>
      </c>
      <c r="F189" s="4">
        <v>4901200</v>
      </c>
      <c r="G189" s="4">
        <v>5804300</v>
      </c>
      <c r="H189" s="4">
        <v>15343600</v>
      </c>
      <c r="I189" s="4">
        <v>3072000</v>
      </c>
      <c r="J189" s="4">
        <v>8265000</v>
      </c>
      <c r="K189" s="4">
        <v>14890800</v>
      </c>
      <c r="L189" s="4">
        <v>13497000</v>
      </c>
      <c r="M189" s="4">
        <v>25170700</v>
      </c>
      <c r="N189" s="9">
        <v>20682000</v>
      </c>
      <c r="O189" s="1"/>
      <c r="P189" s="23">
        <f>C189/$B189</f>
        <v>4.7817453519498647E-3</v>
      </c>
      <c r="Q189" s="23">
        <f t="shared" si="16"/>
        <v>5.7380944223398379E-2</v>
      </c>
      <c r="R189" s="23">
        <f t="shared" si="16"/>
        <v>0.10641990278607424</v>
      </c>
      <c r="S189" s="23">
        <f t="shared" si="16"/>
        <v>3.6505125107440306E-2</v>
      </c>
      <c r="T189" s="23">
        <f t="shared" si="16"/>
        <v>4.3231595866546103E-2</v>
      </c>
      <c r="U189" s="23">
        <f t="shared" si="16"/>
        <v>0.1142822242713052</v>
      </c>
      <c r="V189" s="23">
        <f t="shared" si="16"/>
        <v>2.2880874955124586E-2</v>
      </c>
      <c r="W189" s="23">
        <f t="shared" si="16"/>
        <v>6.1559385255242419E-2</v>
      </c>
      <c r="X189" s="23">
        <f t="shared" si="16"/>
        <v>0.11090967863989883</v>
      </c>
      <c r="Y189" s="23">
        <f t="shared" si="16"/>
        <v>0.10052837541318897</v>
      </c>
      <c r="Z189" s="23">
        <f t="shared" si="16"/>
        <v>0.18747644506281069</v>
      </c>
      <c r="AA189" s="23">
        <f t="shared" si="16"/>
        <v>0.15404370306702039</v>
      </c>
      <c r="AD189" s="1"/>
    </row>
    <row r="190" spans="1:30" x14ac:dyDescent="0.35">
      <c r="A190" s="17">
        <v>38596</v>
      </c>
      <c r="B190" s="9">
        <f t="shared" si="12"/>
        <v>134889600</v>
      </c>
      <c r="C190" s="13">
        <v>646000</v>
      </c>
      <c r="D190" s="4">
        <v>7645000</v>
      </c>
      <c r="E190" s="4">
        <v>14234000</v>
      </c>
      <c r="F190" s="4">
        <v>4967200</v>
      </c>
      <c r="G190" s="4">
        <v>5792400</v>
      </c>
      <c r="H190" s="4">
        <v>15221700</v>
      </c>
      <c r="I190" s="4">
        <v>3054000</v>
      </c>
      <c r="J190" s="4">
        <v>8226000</v>
      </c>
      <c r="K190" s="4">
        <v>14912600</v>
      </c>
      <c r="L190" s="4">
        <v>13041000</v>
      </c>
      <c r="M190" s="4">
        <v>25442700</v>
      </c>
      <c r="N190" s="9">
        <v>21707000</v>
      </c>
      <c r="O190" s="1"/>
      <c r="P190" s="23">
        <f t="shared" si="17"/>
        <v>4.7891016060541362E-3</v>
      </c>
      <c r="Q190" s="23">
        <f t="shared" si="16"/>
        <v>5.6675977984959554E-2</v>
      </c>
      <c r="R190" s="23">
        <f t="shared" si="16"/>
        <v>0.10552333167271606</v>
      </c>
      <c r="S190" s="23">
        <f t="shared" si="16"/>
        <v>3.6824188076767968E-2</v>
      </c>
      <c r="T190" s="23">
        <f t="shared" si="16"/>
        <v>4.2941783502953523E-2</v>
      </c>
      <c r="U190" s="23">
        <f t="shared" si="16"/>
        <v>0.11284561597039357</v>
      </c>
      <c r="V190" s="23">
        <f t="shared" si="16"/>
        <v>2.2640737314070174E-2</v>
      </c>
      <c r="W190" s="23">
        <f t="shared" si="16"/>
        <v>6.0983204042416909E-2</v>
      </c>
      <c r="X190" s="23">
        <f t="shared" si="16"/>
        <v>0.11055411240006642</v>
      </c>
      <c r="Y190" s="23">
        <f t="shared" si="16"/>
        <v>9.6679061988470566E-2</v>
      </c>
      <c r="Z190" s="23">
        <f t="shared" si="16"/>
        <v>0.18861869261974237</v>
      </c>
      <c r="AA190" s="23">
        <f t="shared" si="16"/>
        <v>0.16092419282138876</v>
      </c>
      <c r="AD190" s="1"/>
    </row>
    <row r="191" spans="1:30" x14ac:dyDescent="0.35">
      <c r="A191" s="17">
        <v>38626</v>
      </c>
      <c r="B191" s="9">
        <f t="shared" si="12"/>
        <v>135616900</v>
      </c>
      <c r="C191" s="13">
        <v>650000</v>
      </c>
      <c r="D191" s="4">
        <v>7679000</v>
      </c>
      <c r="E191" s="4">
        <v>14224000</v>
      </c>
      <c r="F191" s="4">
        <v>4977500</v>
      </c>
      <c r="G191" s="4">
        <v>5805000</v>
      </c>
      <c r="H191" s="4">
        <v>15344000</v>
      </c>
      <c r="I191" s="4">
        <v>3045000</v>
      </c>
      <c r="J191" s="4">
        <v>8253000</v>
      </c>
      <c r="K191" s="4">
        <v>14977200</v>
      </c>
      <c r="L191" s="4">
        <v>12782000</v>
      </c>
      <c r="M191" s="4">
        <v>25697200</v>
      </c>
      <c r="N191" s="9">
        <v>22183000</v>
      </c>
      <c r="O191" s="1"/>
      <c r="P191" s="23">
        <f t="shared" si="17"/>
        <v>4.7929129776598635E-3</v>
      </c>
      <c r="Q191" s="23">
        <f t="shared" si="16"/>
        <v>5.6622736546846297E-2</v>
      </c>
      <c r="R191" s="23">
        <f t="shared" si="16"/>
        <v>0.10488368337574447</v>
      </c>
      <c r="S191" s="23">
        <f t="shared" si="16"/>
        <v>3.6702652840464575E-2</v>
      </c>
      <c r="T191" s="23">
        <f t="shared" si="16"/>
        <v>4.2804399746639243E-2</v>
      </c>
      <c r="U191" s="23">
        <f t="shared" si="16"/>
        <v>0.11314224112186608</v>
      </c>
      <c r="V191" s="23">
        <f t="shared" si="16"/>
        <v>2.245295387226813E-2</v>
      </c>
      <c r="W191" s="23">
        <f t="shared" si="16"/>
        <v>6.0855247391733626E-2</v>
      </c>
      <c r="X191" s="23">
        <f t="shared" si="16"/>
        <v>0.11043756346001125</v>
      </c>
      <c r="Y191" s="23">
        <f t="shared" si="16"/>
        <v>9.4250790277612892E-2</v>
      </c>
      <c r="Z191" s="23">
        <f t="shared" si="16"/>
        <v>0.18948375903003239</v>
      </c>
      <c r="AA191" s="23">
        <f t="shared" si="16"/>
        <v>0.16357105935912117</v>
      </c>
      <c r="AD191" s="1"/>
    </row>
    <row r="192" spans="1:30" x14ac:dyDescent="0.35">
      <c r="A192" s="17">
        <v>38657</v>
      </c>
      <c r="B192" s="9">
        <f t="shared" si="12"/>
        <v>136174000</v>
      </c>
      <c r="C192" s="13">
        <v>651000</v>
      </c>
      <c r="D192" s="4">
        <v>7650000</v>
      </c>
      <c r="E192" s="4">
        <v>14218000</v>
      </c>
      <c r="F192" s="4">
        <v>4992000</v>
      </c>
      <c r="G192" s="4">
        <v>5822200</v>
      </c>
      <c r="H192" s="4">
        <v>15736700</v>
      </c>
      <c r="I192" s="4">
        <v>3061000</v>
      </c>
      <c r="J192" s="4">
        <v>8271000</v>
      </c>
      <c r="K192" s="4">
        <v>15038100</v>
      </c>
      <c r="L192" s="4">
        <v>12629000</v>
      </c>
      <c r="M192" s="4">
        <v>25771000</v>
      </c>
      <c r="N192" s="9">
        <v>22334000</v>
      </c>
      <c r="O192" s="1"/>
      <c r="P192" s="23">
        <f t="shared" si="17"/>
        <v>4.7806482882194841E-3</v>
      </c>
      <c r="Q192" s="23">
        <f t="shared" si="16"/>
        <v>5.6178125045897163E-2</v>
      </c>
      <c r="R192" s="23">
        <f t="shared" si="16"/>
        <v>0.10441053358203475</v>
      </c>
      <c r="S192" s="23">
        <f t="shared" si="16"/>
        <v>3.665898042210701E-2</v>
      </c>
      <c r="T192" s="23">
        <f t="shared" si="16"/>
        <v>4.2755592110094436E-2</v>
      </c>
      <c r="U192" s="23">
        <f t="shared" si="16"/>
        <v>0.11556317652415292</v>
      </c>
      <c r="V192" s="23">
        <f t="shared" si="16"/>
        <v>2.2478593564116498E-2</v>
      </c>
      <c r="W192" s="23">
        <f t="shared" si="16"/>
        <v>6.0738466961387634E-2</v>
      </c>
      <c r="X192" s="23">
        <f t="shared" si="16"/>
        <v>0.11043297545787008</v>
      </c>
      <c r="Y192" s="23">
        <f t="shared" si="16"/>
        <v>9.2741639373154938E-2</v>
      </c>
      <c r="Z192" s="23">
        <f t="shared" si="16"/>
        <v>0.18925051771997592</v>
      </c>
      <c r="AA192" s="23">
        <f t="shared" si="16"/>
        <v>0.16401075095098919</v>
      </c>
      <c r="AD192" s="1"/>
    </row>
    <row r="193" spans="1:30" x14ac:dyDescent="0.35">
      <c r="A193" s="17">
        <v>38687</v>
      </c>
      <c r="B193" s="9">
        <f t="shared" si="12"/>
        <v>135973500</v>
      </c>
      <c r="C193" s="13">
        <v>650000</v>
      </c>
      <c r="D193" s="4">
        <v>7425000</v>
      </c>
      <c r="E193" s="4">
        <v>14222000</v>
      </c>
      <c r="F193" s="4">
        <v>4988400.0000000009</v>
      </c>
      <c r="G193" s="4">
        <v>5830400</v>
      </c>
      <c r="H193" s="4">
        <v>15933300</v>
      </c>
      <c r="I193" s="4">
        <v>3065000</v>
      </c>
      <c r="J193" s="4">
        <v>8280000</v>
      </c>
      <c r="K193" s="4">
        <v>15052900</v>
      </c>
      <c r="L193" s="4">
        <v>12609000</v>
      </c>
      <c r="M193" s="4">
        <v>25692500</v>
      </c>
      <c r="N193" s="9">
        <v>22225000</v>
      </c>
      <c r="O193" s="1"/>
      <c r="P193" s="23">
        <f t="shared" si="17"/>
        <v>4.7803432286438168E-3</v>
      </c>
      <c r="Q193" s="23">
        <f t="shared" si="17"/>
        <v>5.4606228419508213E-2</v>
      </c>
      <c r="R193" s="23">
        <f t="shared" si="17"/>
        <v>0.10459390984272671</v>
      </c>
      <c r="S193" s="23">
        <f t="shared" si="17"/>
        <v>3.6686560248872027E-2</v>
      </c>
      <c r="T193" s="23">
        <f t="shared" si="17"/>
        <v>4.2878943323515245E-2</v>
      </c>
      <c r="U193" s="23">
        <f t="shared" si="17"/>
        <v>0.1171794504076162</v>
      </c>
      <c r="V193" s="23">
        <f t="shared" si="17"/>
        <v>2.2541156916605073E-2</v>
      </c>
      <c r="W193" s="23">
        <f t="shared" si="17"/>
        <v>6.0894218358724307E-2</v>
      </c>
      <c r="X193" s="23">
        <f t="shared" si="17"/>
        <v>0.11070465936377309</v>
      </c>
      <c r="Y193" s="23">
        <f t="shared" si="17"/>
        <v>9.2731304261492134E-2</v>
      </c>
      <c r="Z193" s="23">
        <f t="shared" si="17"/>
        <v>0.18895225907989424</v>
      </c>
      <c r="AA193" s="23">
        <f t="shared" si="17"/>
        <v>0.16345096654862895</v>
      </c>
      <c r="AD193" s="1"/>
    </row>
    <row r="194" spans="1:30" x14ac:dyDescent="0.35">
      <c r="A194" s="17">
        <v>38718</v>
      </c>
      <c r="B194" s="9">
        <f t="shared" si="12"/>
        <v>133319400</v>
      </c>
      <c r="C194" s="13">
        <v>639000</v>
      </c>
      <c r="D194" s="4">
        <v>7182000</v>
      </c>
      <c r="E194" s="4">
        <v>14093000</v>
      </c>
      <c r="F194" s="4">
        <v>4934599.9999999991</v>
      </c>
      <c r="G194" s="4">
        <v>5793400</v>
      </c>
      <c r="H194" s="4">
        <v>15240500</v>
      </c>
      <c r="I194" s="4">
        <v>3033000</v>
      </c>
      <c r="J194" s="4">
        <v>8252000</v>
      </c>
      <c r="K194" s="4">
        <v>15030400</v>
      </c>
      <c r="L194" s="4">
        <v>12339000</v>
      </c>
      <c r="M194" s="4">
        <v>25055500</v>
      </c>
      <c r="N194" s="9">
        <v>21727000</v>
      </c>
      <c r="O194" s="1"/>
      <c r="P194" s="23">
        <f t="shared" si="17"/>
        <v>4.7930008685907674E-3</v>
      </c>
      <c r="Q194" s="23">
        <f t="shared" si="17"/>
        <v>5.3870629480780745E-2</v>
      </c>
      <c r="R194" s="23">
        <f t="shared" si="17"/>
        <v>0.10570854654311375</v>
      </c>
      <c r="S194" s="23">
        <f t="shared" si="17"/>
        <v>3.7013367896945225E-2</v>
      </c>
      <c r="T194" s="23">
        <f t="shared" si="17"/>
        <v>4.3455041051789912E-2</v>
      </c>
      <c r="U194" s="23">
        <f t="shared" si="17"/>
        <v>0.11431569599023098</v>
      </c>
      <c r="V194" s="23">
        <f t="shared" si="17"/>
        <v>2.2749877362184347E-2</v>
      </c>
      <c r="W194" s="23">
        <f t="shared" si="17"/>
        <v>6.189646818092491E-2</v>
      </c>
      <c r="X194" s="23">
        <f t="shared" si="17"/>
        <v>0.1127397813071466</v>
      </c>
      <c r="Y194" s="23">
        <f t="shared" si="17"/>
        <v>9.2552171701942854E-2</v>
      </c>
      <c r="Z194" s="23">
        <f t="shared" si="17"/>
        <v>0.1879358893004319</v>
      </c>
      <c r="AA194" s="23">
        <f t="shared" si="17"/>
        <v>0.16296953031591802</v>
      </c>
      <c r="AD194" s="1"/>
    </row>
    <row r="195" spans="1:30" x14ac:dyDescent="0.35">
      <c r="A195" s="17">
        <v>38749</v>
      </c>
      <c r="B195" s="9">
        <f t="shared" ref="B195:B258" si="18">SUM(C195:N195)</f>
        <v>134245300</v>
      </c>
      <c r="C195" s="13">
        <v>644000</v>
      </c>
      <c r="D195" s="4">
        <v>7218000</v>
      </c>
      <c r="E195" s="4">
        <v>14104000</v>
      </c>
      <c r="F195" s="4">
        <v>4927000</v>
      </c>
      <c r="G195" s="4">
        <v>5805900</v>
      </c>
      <c r="H195" s="4">
        <v>15062100</v>
      </c>
      <c r="I195" s="4">
        <v>3042000</v>
      </c>
      <c r="J195" s="4">
        <v>8287000</v>
      </c>
      <c r="K195" s="4">
        <v>15070500</v>
      </c>
      <c r="L195" s="4">
        <v>12438000</v>
      </c>
      <c r="M195" s="4">
        <v>25452800</v>
      </c>
      <c r="N195" s="9">
        <v>22194000</v>
      </c>
      <c r="O195" s="1"/>
      <c r="P195" s="23">
        <f t="shared" si="17"/>
        <v>4.7971884304329462E-3</v>
      </c>
      <c r="Q195" s="23">
        <f t="shared" si="17"/>
        <v>5.3767245482709634E-2</v>
      </c>
      <c r="R195" s="23">
        <f t="shared" si="17"/>
        <v>0.10506140624662465</v>
      </c>
      <c r="S195" s="23">
        <f t="shared" si="17"/>
        <v>3.6701471112955165E-2</v>
      </c>
      <c r="T195" s="23">
        <f t="shared" si="17"/>
        <v>4.3248441472438885E-2</v>
      </c>
      <c r="U195" s="23">
        <f t="shared" si="17"/>
        <v>0.11219834139444733</v>
      </c>
      <c r="V195" s="23">
        <f t="shared" si="17"/>
        <v>2.2660011188473637E-2</v>
      </c>
      <c r="W195" s="23">
        <f t="shared" si="17"/>
        <v>6.1730280315214013E-2</v>
      </c>
      <c r="X195" s="23">
        <f t="shared" si="17"/>
        <v>0.11226091341745298</v>
      </c>
      <c r="Y195" s="23">
        <f t="shared" si="17"/>
        <v>9.2651288350504638E-2</v>
      </c>
      <c r="Z195" s="23">
        <f t="shared" si="17"/>
        <v>0.18959918894739705</v>
      </c>
      <c r="AA195" s="23">
        <f t="shared" si="17"/>
        <v>0.16532422364134908</v>
      </c>
      <c r="AD195" s="1"/>
    </row>
    <row r="196" spans="1:30" x14ac:dyDescent="0.35">
      <c r="A196" s="17">
        <v>38777</v>
      </c>
      <c r="B196" s="9">
        <f t="shared" si="18"/>
        <v>135225800</v>
      </c>
      <c r="C196" s="13">
        <v>654000</v>
      </c>
      <c r="D196" s="4">
        <v>7337000</v>
      </c>
      <c r="E196" s="4">
        <v>14141000</v>
      </c>
      <c r="F196" s="4">
        <v>4939700</v>
      </c>
      <c r="G196" s="4">
        <v>5843500</v>
      </c>
      <c r="H196" s="4">
        <v>15145100</v>
      </c>
      <c r="I196" s="4">
        <v>3048000</v>
      </c>
      <c r="J196" s="4">
        <v>8317000</v>
      </c>
      <c r="K196" s="4">
        <v>15132500</v>
      </c>
      <c r="L196" s="4">
        <v>12674000</v>
      </c>
      <c r="M196" s="4">
        <v>25687000</v>
      </c>
      <c r="N196" s="9">
        <v>22307000</v>
      </c>
      <c r="O196" s="1"/>
      <c r="P196" s="23">
        <f t="shared" si="17"/>
        <v>4.8363551925741984E-3</v>
      </c>
      <c r="Q196" s="23">
        <f t="shared" si="17"/>
        <v>5.4257397626784235E-2</v>
      </c>
      <c r="R196" s="23">
        <f t="shared" si="17"/>
        <v>0.10457323972200572</v>
      </c>
      <c r="S196" s="23">
        <f t="shared" si="17"/>
        <v>3.6529271780976709E-2</v>
      </c>
      <c r="T196" s="23">
        <f t="shared" si="17"/>
        <v>4.3212907596035667E-2</v>
      </c>
      <c r="U196" s="23">
        <f t="shared" si="17"/>
        <v>0.11199859790069647</v>
      </c>
      <c r="V196" s="23">
        <f t="shared" si="17"/>
        <v>2.2540077411263234E-2</v>
      </c>
      <c r="W196" s="23">
        <f t="shared" si="17"/>
        <v>6.1504535377124782E-2</v>
      </c>
      <c r="X196" s="23">
        <f t="shared" si="17"/>
        <v>0.11190542041533494</v>
      </c>
      <c r="Y196" s="23">
        <f t="shared" si="17"/>
        <v>9.3724718212057162E-2</v>
      </c>
      <c r="Z196" s="23">
        <f t="shared" si="17"/>
        <v>0.1899563544826505</v>
      </c>
      <c r="AA196" s="23">
        <f t="shared" si="17"/>
        <v>0.16496112428249637</v>
      </c>
      <c r="AD196" s="1"/>
    </row>
    <row r="197" spans="1:30" x14ac:dyDescent="0.35">
      <c r="A197" s="17">
        <v>38808</v>
      </c>
      <c r="B197" s="9">
        <f t="shared" si="18"/>
        <v>136139600</v>
      </c>
      <c r="C197" s="13">
        <v>669000</v>
      </c>
      <c r="D197" s="4">
        <v>7557000</v>
      </c>
      <c r="E197" s="4">
        <v>14172000</v>
      </c>
      <c r="F197" s="4">
        <v>4975100</v>
      </c>
      <c r="G197" s="4">
        <v>5872700</v>
      </c>
      <c r="H197" s="4">
        <v>15166200</v>
      </c>
      <c r="I197" s="4">
        <v>3041000</v>
      </c>
      <c r="J197" s="4">
        <v>8347000</v>
      </c>
      <c r="K197" s="4">
        <v>15168500</v>
      </c>
      <c r="L197" s="4">
        <v>12960000</v>
      </c>
      <c r="M197" s="4">
        <v>25896100</v>
      </c>
      <c r="N197" s="9">
        <v>22315000</v>
      </c>
      <c r="O197" s="1"/>
      <c r="P197" s="23">
        <f t="shared" si="17"/>
        <v>4.9140734951476275E-3</v>
      </c>
      <c r="Q197" s="23">
        <f t="shared" si="17"/>
        <v>5.5509197911555494E-2</v>
      </c>
      <c r="R197" s="23">
        <f t="shared" si="17"/>
        <v>0.1040990277626789</v>
      </c>
      <c r="S197" s="23">
        <f t="shared" si="17"/>
        <v>3.6544106196874385E-2</v>
      </c>
      <c r="T197" s="23">
        <f t="shared" si="17"/>
        <v>4.313733843789757E-2</v>
      </c>
      <c r="U197" s="23">
        <f t="shared" si="17"/>
        <v>0.11140182577295658</v>
      </c>
      <c r="V197" s="23">
        <f t="shared" si="17"/>
        <v>2.2337365468974493E-2</v>
      </c>
      <c r="W197" s="23">
        <f t="shared" si="17"/>
        <v>6.1312064968605758E-2</v>
      </c>
      <c r="X197" s="23">
        <f t="shared" si="17"/>
        <v>0.11141872019603408</v>
      </c>
      <c r="Y197" s="23">
        <f t="shared" si="17"/>
        <v>9.5196401340976469E-2</v>
      </c>
      <c r="Z197" s="23">
        <f t="shared" si="17"/>
        <v>0.19021724758997383</v>
      </c>
      <c r="AA197" s="23">
        <f t="shared" si="17"/>
        <v>0.16391263085832483</v>
      </c>
      <c r="AD197" s="1"/>
    </row>
    <row r="198" spans="1:30" x14ac:dyDescent="0.35">
      <c r="A198" s="17">
        <v>38838</v>
      </c>
      <c r="B198" s="9">
        <f t="shared" si="18"/>
        <v>136946000</v>
      </c>
      <c r="C198" s="13">
        <v>681000</v>
      </c>
      <c r="D198" s="4">
        <v>7779000</v>
      </c>
      <c r="E198" s="4">
        <v>14187000</v>
      </c>
      <c r="F198" s="4">
        <v>5014599.9999999991</v>
      </c>
      <c r="G198" s="4">
        <v>5909300</v>
      </c>
      <c r="H198" s="4">
        <v>15248800</v>
      </c>
      <c r="I198" s="4">
        <v>3044000</v>
      </c>
      <c r="J198" s="4">
        <v>8367000</v>
      </c>
      <c r="K198" s="4">
        <v>15216100</v>
      </c>
      <c r="L198" s="4">
        <v>13268000</v>
      </c>
      <c r="M198" s="4">
        <v>25925200</v>
      </c>
      <c r="N198" s="9">
        <v>22306000</v>
      </c>
      <c r="O198" s="1"/>
      <c r="P198" s="23">
        <f t="shared" si="17"/>
        <v>4.9727629868707374E-3</v>
      </c>
      <c r="Q198" s="23">
        <f t="shared" si="17"/>
        <v>5.6803411563682037E-2</v>
      </c>
      <c r="R198" s="23">
        <f t="shared" si="17"/>
        <v>0.10359557781899435</v>
      </c>
      <c r="S198" s="23">
        <f t="shared" si="17"/>
        <v>3.661735282520117E-2</v>
      </c>
      <c r="T198" s="23">
        <f t="shared" si="17"/>
        <v>4.3150584902078189E-2</v>
      </c>
      <c r="U198" s="23">
        <f t="shared" si="17"/>
        <v>0.11134899887546916</v>
      </c>
      <c r="V198" s="23">
        <f t="shared" si="17"/>
        <v>2.2227739400931753E-2</v>
      </c>
      <c r="W198" s="23">
        <f t="shared" si="17"/>
        <v>6.1097074759394215E-2</v>
      </c>
      <c r="X198" s="23">
        <f t="shared" si="17"/>
        <v>0.11111021862631987</v>
      </c>
      <c r="Y198" s="23">
        <f t="shared" si="17"/>
        <v>9.6884903538621059E-2</v>
      </c>
      <c r="Z198" s="23">
        <f t="shared" si="17"/>
        <v>0.18930965490047172</v>
      </c>
      <c r="AA198" s="23">
        <f t="shared" si="17"/>
        <v>0.16288171980196575</v>
      </c>
      <c r="AD198" s="1"/>
    </row>
    <row r="199" spans="1:30" x14ac:dyDescent="0.35">
      <c r="A199" s="17">
        <v>38869</v>
      </c>
      <c r="B199" s="9">
        <f t="shared" si="18"/>
        <v>137448200</v>
      </c>
      <c r="C199" s="13">
        <v>696000</v>
      </c>
      <c r="D199" s="4">
        <v>7945000</v>
      </c>
      <c r="E199" s="4">
        <v>14303000</v>
      </c>
      <c r="F199" s="4">
        <v>5034900</v>
      </c>
      <c r="G199" s="4">
        <v>5941100</v>
      </c>
      <c r="H199" s="4">
        <v>15327400</v>
      </c>
      <c r="I199" s="4">
        <v>3055000</v>
      </c>
      <c r="J199" s="4">
        <v>8424000</v>
      </c>
      <c r="K199" s="4">
        <v>15267100</v>
      </c>
      <c r="L199" s="4">
        <v>13638000</v>
      </c>
      <c r="M199" s="4">
        <v>25941700</v>
      </c>
      <c r="N199" s="9">
        <v>21875000</v>
      </c>
      <c r="O199" s="1"/>
      <c r="P199" s="23">
        <f t="shared" si="17"/>
        <v>5.0637258254382376E-3</v>
      </c>
      <c r="Q199" s="23">
        <f t="shared" si="17"/>
        <v>5.7803594372279887E-2</v>
      </c>
      <c r="R199" s="23">
        <f t="shared" si="17"/>
        <v>0.10406102080638378</v>
      </c>
      <c r="S199" s="23">
        <f t="shared" si="17"/>
        <v>3.6631254538073255E-2</v>
      </c>
      <c r="T199" s="23">
        <f t="shared" si="17"/>
        <v>4.322428376653896E-2</v>
      </c>
      <c r="U199" s="23">
        <f t="shared" si="17"/>
        <v>0.11151401036899719</v>
      </c>
      <c r="V199" s="23">
        <f t="shared" si="17"/>
        <v>2.2226555167692265E-2</v>
      </c>
      <c r="W199" s="23">
        <f t="shared" si="17"/>
        <v>6.1288543611338675E-2</v>
      </c>
      <c r="X199" s="23">
        <f t="shared" si="17"/>
        <v>0.11107529964015535</v>
      </c>
      <c r="Y199" s="23">
        <f t="shared" si="17"/>
        <v>9.9222834493285464E-2</v>
      </c>
      <c r="Z199" s="23">
        <f t="shared" si="17"/>
        <v>0.18873801184737232</v>
      </c>
      <c r="AA199" s="23">
        <f t="shared" si="17"/>
        <v>0.15915086556244462</v>
      </c>
      <c r="AD199" s="1"/>
    </row>
    <row r="200" spans="1:30" x14ac:dyDescent="0.35">
      <c r="A200" s="17">
        <v>38899</v>
      </c>
      <c r="B200" s="9">
        <f t="shared" si="18"/>
        <v>136272600</v>
      </c>
      <c r="C200" s="13">
        <v>702000</v>
      </c>
      <c r="D200" s="4">
        <v>8013000</v>
      </c>
      <c r="E200" s="4">
        <v>14215000</v>
      </c>
      <c r="F200" s="4">
        <v>4995599.9999999991</v>
      </c>
      <c r="G200" s="4">
        <v>5943000</v>
      </c>
      <c r="H200" s="4">
        <v>15321200</v>
      </c>
      <c r="I200" s="4">
        <v>3042000</v>
      </c>
      <c r="J200" s="4">
        <v>8434000</v>
      </c>
      <c r="K200" s="4">
        <v>15240400</v>
      </c>
      <c r="L200" s="4">
        <v>13790000</v>
      </c>
      <c r="M200" s="4">
        <v>25797400</v>
      </c>
      <c r="N200" s="9">
        <v>20779000</v>
      </c>
      <c r="O200" s="1"/>
      <c r="P200" s="23">
        <f t="shared" si="17"/>
        <v>5.1514391007436563E-3</v>
      </c>
      <c r="Q200" s="23">
        <f t="shared" si="17"/>
        <v>5.8801255718317548E-2</v>
      </c>
      <c r="R200" s="23">
        <f t="shared" si="17"/>
        <v>0.10431297267389042</v>
      </c>
      <c r="S200" s="23">
        <f t="shared" si="17"/>
        <v>3.6658873463924511E-2</v>
      </c>
      <c r="T200" s="23">
        <f t="shared" si="17"/>
        <v>4.3611114780227278E-2</v>
      </c>
      <c r="U200" s="23">
        <f t="shared" si="17"/>
        <v>0.11243052528534717</v>
      </c>
      <c r="V200" s="23">
        <f t="shared" si="17"/>
        <v>2.2322902769889179E-2</v>
      </c>
      <c r="W200" s="23">
        <f t="shared" si="17"/>
        <v>6.1890651532296295E-2</v>
      </c>
      <c r="X200" s="23">
        <f t="shared" si="17"/>
        <v>0.11183759611249804</v>
      </c>
      <c r="Y200" s="23">
        <f t="shared" si="17"/>
        <v>0.10119422393056271</v>
      </c>
      <c r="Z200" s="23">
        <f t="shared" si="17"/>
        <v>0.18930731489675842</v>
      </c>
      <c r="AA200" s="23">
        <f t="shared" si="17"/>
        <v>0.15248112973554478</v>
      </c>
      <c r="AD200" s="1"/>
    </row>
    <row r="201" spans="1:30" x14ac:dyDescent="0.35">
      <c r="A201" s="17">
        <v>38930</v>
      </c>
      <c r="B201" s="9">
        <f t="shared" si="18"/>
        <v>136479200</v>
      </c>
      <c r="C201" s="13">
        <v>705000</v>
      </c>
      <c r="D201" s="4">
        <v>8045000</v>
      </c>
      <c r="E201" s="4">
        <v>14246000</v>
      </c>
      <c r="F201" s="4">
        <v>4996600</v>
      </c>
      <c r="G201" s="4">
        <v>5942800</v>
      </c>
      <c r="H201" s="4">
        <v>15331900</v>
      </c>
      <c r="I201" s="4">
        <v>3043000</v>
      </c>
      <c r="J201" s="4">
        <v>8423000</v>
      </c>
      <c r="K201" s="4">
        <v>15274900</v>
      </c>
      <c r="L201" s="4">
        <v>13764000</v>
      </c>
      <c r="M201" s="4">
        <v>25880000</v>
      </c>
      <c r="N201" s="9">
        <v>20827000</v>
      </c>
      <c r="O201" s="1"/>
      <c r="P201" s="23">
        <f t="shared" si="17"/>
        <v>5.1656223072819888E-3</v>
      </c>
      <c r="Q201" s="23">
        <f t="shared" si="17"/>
        <v>5.8946711293735604E-2</v>
      </c>
      <c r="R201" s="23">
        <f t="shared" si="17"/>
        <v>0.10438220622629675</v>
      </c>
      <c r="S201" s="23">
        <f t="shared" si="17"/>
        <v>3.6610706979525086E-2</v>
      </c>
      <c r="T201" s="23">
        <f t="shared" si="17"/>
        <v>4.3543631557043126E-2</v>
      </c>
      <c r="U201" s="23">
        <f t="shared" si="17"/>
        <v>0.11233873000427905</v>
      </c>
      <c r="V201" s="23">
        <f t="shared" si="17"/>
        <v>2.2296437845473888E-2</v>
      </c>
      <c r="W201" s="23">
        <f t="shared" si="17"/>
        <v>6.1716364105299563E-2</v>
      </c>
      <c r="X201" s="23">
        <f t="shared" si="17"/>
        <v>0.11192108394539241</v>
      </c>
      <c r="Y201" s="23">
        <f t="shared" si="17"/>
        <v>0.10085053253536069</v>
      </c>
      <c r="Z201" s="23">
        <f t="shared" si="17"/>
        <v>0.18962596498220974</v>
      </c>
      <c r="AA201" s="23">
        <f t="shared" si="17"/>
        <v>0.1526020082181021</v>
      </c>
      <c r="AD201" s="1"/>
    </row>
    <row r="202" spans="1:30" x14ac:dyDescent="0.35">
      <c r="A202" s="17">
        <v>38961</v>
      </c>
      <c r="B202" s="9">
        <f t="shared" si="18"/>
        <v>137148500</v>
      </c>
      <c r="C202" s="13">
        <v>704000</v>
      </c>
      <c r="D202" s="4">
        <v>7952000</v>
      </c>
      <c r="E202" s="4">
        <v>14192000</v>
      </c>
      <c r="F202" s="4">
        <v>5072300</v>
      </c>
      <c r="G202" s="4">
        <v>5935400</v>
      </c>
      <c r="H202" s="4">
        <v>15230200</v>
      </c>
      <c r="I202" s="4">
        <v>3016000</v>
      </c>
      <c r="J202" s="4">
        <v>8393000</v>
      </c>
      <c r="K202" s="4">
        <v>15303700</v>
      </c>
      <c r="L202" s="4">
        <v>13322000</v>
      </c>
      <c r="M202" s="4">
        <v>26108900</v>
      </c>
      <c r="N202" s="9">
        <v>21919000</v>
      </c>
      <c r="O202" s="1"/>
      <c r="P202" s="23">
        <f t="shared" si="17"/>
        <v>5.1331221267458269E-3</v>
      </c>
      <c r="Q202" s="23">
        <f t="shared" si="17"/>
        <v>5.7980947658924448E-2</v>
      </c>
      <c r="R202" s="23">
        <f t="shared" si="17"/>
        <v>0.10347907560053518</v>
      </c>
      <c r="S202" s="23">
        <f t="shared" si="17"/>
        <v>3.6983999095870537E-2</v>
      </c>
      <c r="T202" s="23">
        <f t="shared" si="17"/>
        <v>4.3277177657794291E-2</v>
      </c>
      <c r="U202" s="23">
        <f t="shared" si="17"/>
        <v>0.11104897246415382</v>
      </c>
      <c r="V202" s="23">
        <f t="shared" si="17"/>
        <v>2.1990761838445189E-2</v>
      </c>
      <c r="W202" s="23">
        <f t="shared" si="17"/>
        <v>6.1196440354797904E-2</v>
      </c>
      <c r="X202" s="23">
        <f t="shared" si="17"/>
        <v>0.11158488791346606</v>
      </c>
      <c r="Y202" s="23">
        <f t="shared" si="17"/>
        <v>9.7135586608675994E-2</v>
      </c>
      <c r="Z202" s="23">
        <f t="shared" si="17"/>
        <v>0.19036956291902574</v>
      </c>
      <c r="AA202" s="23">
        <f t="shared" si="17"/>
        <v>0.15981946576156503</v>
      </c>
      <c r="AD202" s="1"/>
    </row>
    <row r="203" spans="1:30" x14ac:dyDescent="0.35">
      <c r="A203" s="17">
        <v>38991</v>
      </c>
      <c r="B203" s="9">
        <f t="shared" si="18"/>
        <v>137848500</v>
      </c>
      <c r="C203" s="13">
        <v>709000</v>
      </c>
      <c r="D203" s="4">
        <v>7909000</v>
      </c>
      <c r="E203" s="4">
        <v>14114000</v>
      </c>
      <c r="F203" s="4">
        <v>5087600</v>
      </c>
      <c r="G203" s="4">
        <v>5938500</v>
      </c>
      <c r="H203" s="4">
        <v>15380800</v>
      </c>
      <c r="I203" s="4">
        <v>3014000</v>
      </c>
      <c r="J203" s="4">
        <v>8380000</v>
      </c>
      <c r="K203" s="4">
        <v>15385200</v>
      </c>
      <c r="L203" s="4">
        <v>13125000</v>
      </c>
      <c r="M203" s="4">
        <v>26381400</v>
      </c>
      <c r="N203" s="9">
        <v>22424000</v>
      </c>
      <c r="O203" s="1"/>
      <c r="P203" s="23">
        <f t="shared" si="17"/>
        <v>5.1433276386757924E-3</v>
      </c>
      <c r="Q203" s="23">
        <f t="shared" si="17"/>
        <v>5.7374581515214164E-2</v>
      </c>
      <c r="R203" s="23">
        <f t="shared" si="17"/>
        <v>0.10238776627964759</v>
      </c>
      <c r="S203" s="23">
        <f t="shared" si="17"/>
        <v>3.6907184336427312E-2</v>
      </c>
      <c r="T203" s="23">
        <f t="shared" si="17"/>
        <v>4.3079902936919878E-2</v>
      </c>
      <c r="U203" s="23">
        <f t="shared" si="17"/>
        <v>0.11157756522559187</v>
      </c>
      <c r="V203" s="23">
        <f t="shared" si="17"/>
        <v>2.1864583219984256E-2</v>
      </c>
      <c r="W203" s="23">
        <f t="shared" si="17"/>
        <v>6.0791376039637718E-2</v>
      </c>
      <c r="X203" s="23">
        <f t="shared" si="17"/>
        <v>0.11160948432518308</v>
      </c>
      <c r="Y203" s="23">
        <f t="shared" si="17"/>
        <v>9.5213223212439746E-2</v>
      </c>
      <c r="Z203" s="23">
        <f t="shared" si="17"/>
        <v>0.19137966680812632</v>
      </c>
      <c r="AA203" s="23">
        <f t="shared" si="17"/>
        <v>0.16267133846215229</v>
      </c>
      <c r="AD203" s="1"/>
    </row>
    <row r="204" spans="1:30" x14ac:dyDescent="0.35">
      <c r="A204" s="17">
        <v>39022</v>
      </c>
      <c r="B204" s="9">
        <f t="shared" si="18"/>
        <v>138233700</v>
      </c>
      <c r="C204" s="13">
        <v>703000</v>
      </c>
      <c r="D204" s="4">
        <v>7772000</v>
      </c>
      <c r="E204" s="4">
        <v>14060000</v>
      </c>
      <c r="F204" s="4">
        <v>5107100</v>
      </c>
      <c r="G204" s="4">
        <v>5951600</v>
      </c>
      <c r="H204" s="4">
        <v>15808100</v>
      </c>
      <c r="I204" s="4">
        <v>3029000</v>
      </c>
      <c r="J204" s="4">
        <v>8383000</v>
      </c>
      <c r="K204" s="4">
        <v>15449900</v>
      </c>
      <c r="L204" s="4">
        <v>12994000</v>
      </c>
      <c r="M204" s="4">
        <v>26418000</v>
      </c>
      <c r="N204" s="9">
        <v>22558000</v>
      </c>
      <c r="O204" s="1"/>
      <c r="P204" s="23">
        <f t="shared" si="17"/>
        <v>5.0855905614911557E-3</v>
      </c>
      <c r="Q204" s="23">
        <f t="shared" si="17"/>
        <v>5.6223627089486861E-2</v>
      </c>
      <c r="R204" s="23">
        <f t="shared" si="17"/>
        <v>0.10171181122982312</v>
      </c>
      <c r="S204" s="23">
        <f t="shared" si="17"/>
        <v>3.6945404774667824E-2</v>
      </c>
      <c r="T204" s="23">
        <f t="shared" si="17"/>
        <v>4.3054624161836079E-2</v>
      </c>
      <c r="U204" s="23">
        <f t="shared" si="17"/>
        <v>0.11435778684937176</v>
      </c>
      <c r="V204" s="23">
        <f t="shared" si="17"/>
        <v>2.1912167582868722E-2</v>
      </c>
      <c r="W204" s="23">
        <f t="shared" si="17"/>
        <v>6.064367806113849E-2</v>
      </c>
      <c r="X204" s="23">
        <f t="shared" si="17"/>
        <v>0.11176652292458351</v>
      </c>
      <c r="Y204" s="23">
        <f t="shared" si="17"/>
        <v>9.400023293885644E-2</v>
      </c>
      <c r="Z204" s="23">
        <f t="shared" si="17"/>
        <v>0.19111114004761501</v>
      </c>
      <c r="AA204" s="23">
        <f t="shared" si="17"/>
        <v>0.16318741377826101</v>
      </c>
      <c r="AD204" s="1"/>
    </row>
    <row r="205" spans="1:30" x14ac:dyDescent="0.35">
      <c r="A205" s="17">
        <v>39052</v>
      </c>
      <c r="B205" s="9">
        <f t="shared" si="18"/>
        <v>138124000</v>
      </c>
      <c r="C205" s="13">
        <v>702000</v>
      </c>
      <c r="D205" s="4">
        <v>7585000</v>
      </c>
      <c r="E205" s="4">
        <v>14036000</v>
      </c>
      <c r="F205" s="4">
        <v>5131800</v>
      </c>
      <c r="G205" s="4">
        <v>5977300</v>
      </c>
      <c r="H205" s="4">
        <v>15977100</v>
      </c>
      <c r="I205" s="4">
        <v>3047000</v>
      </c>
      <c r="J205" s="4">
        <v>8393000</v>
      </c>
      <c r="K205" s="4">
        <v>15498900</v>
      </c>
      <c r="L205" s="4">
        <v>13005000</v>
      </c>
      <c r="M205" s="4">
        <v>26316900</v>
      </c>
      <c r="N205" s="9">
        <v>22454000</v>
      </c>
      <c r="O205" s="1"/>
      <c r="P205" s="23">
        <f t="shared" si="17"/>
        <v>5.0823897367582756E-3</v>
      </c>
      <c r="Q205" s="23">
        <f t="shared" si="17"/>
        <v>5.4914424719816973E-2</v>
      </c>
      <c r="R205" s="23">
        <f t="shared" si="17"/>
        <v>0.10161883524948596</v>
      </c>
      <c r="S205" s="23">
        <f t="shared" si="17"/>
        <v>3.7153572152558573E-2</v>
      </c>
      <c r="T205" s="23">
        <f t="shared" si="17"/>
        <v>4.3274883438070143E-2</v>
      </c>
      <c r="U205" s="23">
        <f t="shared" si="17"/>
        <v>0.11567214966262199</v>
      </c>
      <c r="V205" s="23">
        <f t="shared" si="17"/>
        <v>2.2059888216385277E-2</v>
      </c>
      <c r="W205" s="23">
        <f t="shared" si="17"/>
        <v>6.0764240827082913E-2</v>
      </c>
      <c r="X205" s="23">
        <f t="shared" si="17"/>
        <v>0.11221004314963366</v>
      </c>
      <c r="Y205" s="23">
        <f t="shared" si="17"/>
        <v>9.4154527815585989E-2</v>
      </c>
      <c r="Z205" s="23">
        <f t="shared" si="17"/>
        <v>0.19053097216993425</v>
      </c>
      <c r="AA205" s="23">
        <f t="shared" si="17"/>
        <v>0.16256407286206598</v>
      </c>
      <c r="AD205" s="1"/>
    </row>
    <row r="206" spans="1:30" x14ac:dyDescent="0.35">
      <c r="A206" s="17">
        <v>39083</v>
      </c>
      <c r="B206" s="9">
        <f t="shared" si="18"/>
        <v>135334600</v>
      </c>
      <c r="C206" s="13">
        <v>690000</v>
      </c>
      <c r="D206" s="4">
        <v>7295000</v>
      </c>
      <c r="E206" s="4">
        <v>13898000</v>
      </c>
      <c r="F206" s="4">
        <v>5042900</v>
      </c>
      <c r="G206" s="4">
        <v>5918500</v>
      </c>
      <c r="H206" s="4">
        <v>15337100</v>
      </c>
      <c r="I206" s="4">
        <v>3008000</v>
      </c>
      <c r="J206" s="4">
        <v>8333000</v>
      </c>
      <c r="K206" s="4">
        <v>15460000</v>
      </c>
      <c r="L206" s="4">
        <v>12703000</v>
      </c>
      <c r="M206" s="4">
        <v>25675100</v>
      </c>
      <c r="N206" s="9">
        <v>21974000</v>
      </c>
      <c r="O206" s="1"/>
      <c r="P206" s="23">
        <f t="shared" si="17"/>
        <v>5.0984744477761048E-3</v>
      </c>
      <c r="Q206" s="23">
        <f t="shared" si="17"/>
        <v>5.3903436371777802E-2</v>
      </c>
      <c r="R206" s="23">
        <f t="shared" si="17"/>
        <v>0.10269362010897434</v>
      </c>
      <c r="S206" s="23">
        <f t="shared" si="17"/>
        <v>3.7262459119840753E-2</v>
      </c>
      <c r="T206" s="23">
        <f t="shared" si="17"/>
        <v>4.3732349303134604E-2</v>
      </c>
      <c r="U206" s="23">
        <f t="shared" si="17"/>
        <v>0.11332726442461868</v>
      </c>
      <c r="V206" s="23">
        <f t="shared" si="17"/>
        <v>2.2226392954942786E-2</v>
      </c>
      <c r="W206" s="23">
        <f t="shared" si="17"/>
        <v>6.157331532364968E-2</v>
      </c>
      <c r="X206" s="23">
        <f t="shared" si="17"/>
        <v>0.11423538400379504</v>
      </c>
      <c r="Y206" s="23">
        <f t="shared" si="17"/>
        <v>9.3863653492898338E-2</v>
      </c>
      <c r="Z206" s="23">
        <f t="shared" si="17"/>
        <v>0.18971571202042936</v>
      </c>
      <c r="AA206" s="23">
        <f t="shared" si="17"/>
        <v>0.16236793842816249</v>
      </c>
      <c r="AD206" s="1"/>
    </row>
    <row r="207" spans="1:30" x14ac:dyDescent="0.35">
      <c r="A207" s="17">
        <v>39114</v>
      </c>
      <c r="B207" s="9">
        <f t="shared" si="18"/>
        <v>136026300</v>
      </c>
      <c r="C207" s="13">
        <v>694000</v>
      </c>
      <c r="D207" s="4">
        <v>7173000</v>
      </c>
      <c r="E207" s="4">
        <v>13886000</v>
      </c>
      <c r="F207" s="4">
        <v>5024700</v>
      </c>
      <c r="G207" s="4">
        <v>5930800</v>
      </c>
      <c r="H207" s="4">
        <v>15176500</v>
      </c>
      <c r="I207" s="4">
        <v>3025000</v>
      </c>
      <c r="J207" s="4">
        <v>8345000</v>
      </c>
      <c r="K207" s="4">
        <v>15505300</v>
      </c>
      <c r="L207" s="4">
        <v>12790000</v>
      </c>
      <c r="M207" s="4">
        <v>26031000</v>
      </c>
      <c r="N207" s="9">
        <v>22445000</v>
      </c>
      <c r="O207" s="1"/>
      <c r="P207" s="23">
        <f t="shared" si="17"/>
        <v>5.1019545484954016E-3</v>
      </c>
      <c r="Q207" s="23">
        <f t="shared" si="17"/>
        <v>5.2732449533656356E-2</v>
      </c>
      <c r="R207" s="23">
        <f t="shared" si="17"/>
        <v>0.102083200087042</v>
      </c>
      <c r="S207" s="23">
        <f t="shared" si="17"/>
        <v>3.6939180143839831E-2</v>
      </c>
      <c r="T207" s="23">
        <f t="shared" si="17"/>
        <v>4.3600391983020931E-2</v>
      </c>
      <c r="U207" s="23">
        <f t="shared" si="17"/>
        <v>0.11157033603060584</v>
      </c>
      <c r="V207" s="23">
        <f t="shared" si="17"/>
        <v>2.2238346555041193E-2</v>
      </c>
      <c r="W207" s="23">
        <f t="shared" si="17"/>
        <v>6.1348430413824387E-2</v>
      </c>
      <c r="X207" s="23">
        <f t="shared" si="17"/>
        <v>0.11398751564954718</v>
      </c>
      <c r="Y207" s="23">
        <f t="shared" si="17"/>
        <v>9.402593469057087E-2</v>
      </c>
      <c r="Z207" s="23">
        <f t="shared" si="17"/>
        <v>0.19136740468571151</v>
      </c>
      <c r="AA207" s="23">
        <f t="shared" si="17"/>
        <v>0.16500485567864451</v>
      </c>
      <c r="AD207" s="1"/>
    </row>
    <row r="208" spans="1:30" x14ac:dyDescent="0.35">
      <c r="A208" s="17">
        <v>39142</v>
      </c>
      <c r="B208" s="9">
        <f t="shared" si="18"/>
        <v>136922800</v>
      </c>
      <c r="C208" s="13">
        <v>701000</v>
      </c>
      <c r="D208" s="4">
        <v>7353000</v>
      </c>
      <c r="E208" s="4">
        <v>13887000</v>
      </c>
      <c r="F208" s="4">
        <v>5041800</v>
      </c>
      <c r="G208" s="4">
        <v>5955200</v>
      </c>
      <c r="H208" s="4">
        <v>15295400</v>
      </c>
      <c r="I208" s="4">
        <v>3024000</v>
      </c>
      <c r="J208" s="4">
        <v>8346000</v>
      </c>
      <c r="K208" s="4">
        <v>15568900</v>
      </c>
      <c r="L208" s="4">
        <v>12987000</v>
      </c>
      <c r="M208" s="4">
        <v>26213500</v>
      </c>
      <c r="N208" s="9">
        <v>22550000</v>
      </c>
      <c r="O208" s="1"/>
      <c r="P208" s="23">
        <f t="shared" si="17"/>
        <v>5.1196732757437038E-3</v>
      </c>
      <c r="Q208" s="23">
        <f t="shared" si="17"/>
        <v>5.3701794003628324E-2</v>
      </c>
      <c r="R208" s="23">
        <f t="shared" si="17"/>
        <v>0.10142211523573869</v>
      </c>
      <c r="S208" s="23">
        <f t="shared" si="17"/>
        <v>3.6822209303344657E-2</v>
      </c>
      <c r="T208" s="23">
        <f t="shared" si="17"/>
        <v>4.3493121671482032E-2</v>
      </c>
      <c r="U208" s="23">
        <f t="shared" si="17"/>
        <v>0.1117082034547935</v>
      </c>
      <c r="V208" s="23">
        <f t="shared" si="17"/>
        <v>2.2085437925604794E-2</v>
      </c>
      <c r="W208" s="23">
        <f t="shared" si="17"/>
        <v>6.0954055862135453E-2</v>
      </c>
      <c r="X208" s="23">
        <f t="shared" si="17"/>
        <v>0.11370567940474487</v>
      </c>
      <c r="Y208" s="23">
        <f t="shared" si="17"/>
        <v>9.4849068234070591E-2</v>
      </c>
      <c r="Z208" s="23">
        <f t="shared" si="17"/>
        <v>0.19144729730914062</v>
      </c>
      <c r="AA208" s="23">
        <f t="shared" si="17"/>
        <v>0.16469134431957277</v>
      </c>
      <c r="AD208" s="1"/>
    </row>
    <row r="209" spans="1:30" x14ac:dyDescent="0.35">
      <c r="A209" s="17">
        <v>39173</v>
      </c>
      <c r="B209" s="9">
        <f t="shared" si="18"/>
        <v>137730100</v>
      </c>
      <c r="C209" s="13">
        <v>710000</v>
      </c>
      <c r="D209" s="4">
        <v>7518000</v>
      </c>
      <c r="E209" s="4">
        <v>13875000</v>
      </c>
      <c r="F209" s="4">
        <v>5064500</v>
      </c>
      <c r="G209" s="4">
        <v>5987000</v>
      </c>
      <c r="H209" s="4">
        <v>15321700</v>
      </c>
      <c r="I209" s="4">
        <v>3031000</v>
      </c>
      <c r="J209" s="4">
        <v>8335000</v>
      </c>
      <c r="K209" s="4">
        <v>15636500</v>
      </c>
      <c r="L209" s="4">
        <v>13260000</v>
      </c>
      <c r="M209" s="4">
        <v>26423400</v>
      </c>
      <c r="N209" s="9">
        <v>22568000</v>
      </c>
      <c r="O209" s="1"/>
      <c r="P209" s="23">
        <f t="shared" si="17"/>
        <v>5.155009689240043E-3</v>
      </c>
      <c r="Q209" s="23">
        <f t="shared" si="17"/>
        <v>5.4585018089727662E-2</v>
      </c>
      <c r="R209" s="23">
        <f t="shared" si="17"/>
        <v>0.10074050625099379</v>
      </c>
      <c r="S209" s="23">
        <f t="shared" si="17"/>
        <v>3.6771192353741121E-2</v>
      </c>
      <c r="T209" s="23">
        <f t="shared" si="17"/>
        <v>4.3469074661239629E-2</v>
      </c>
      <c r="U209" s="23">
        <f t="shared" si="17"/>
        <v>0.11124438303609741</v>
      </c>
      <c r="V209" s="23">
        <f t="shared" si="17"/>
        <v>2.2006808969136014E-2</v>
      </c>
      <c r="W209" s="23">
        <f t="shared" si="17"/>
        <v>6.051690952086726E-2</v>
      </c>
      <c r="X209" s="23">
        <f t="shared" si="17"/>
        <v>0.11353001268422806</v>
      </c>
      <c r="Y209" s="23">
        <f t="shared" si="17"/>
        <v>9.6275251379328117E-2</v>
      </c>
      <c r="Z209" s="23">
        <f t="shared" si="17"/>
        <v>0.19184913101783851</v>
      </c>
      <c r="AA209" s="23">
        <f t="shared" si="17"/>
        <v>0.16385670234756236</v>
      </c>
      <c r="AD209" s="1"/>
    </row>
    <row r="210" spans="1:30" x14ac:dyDescent="0.35">
      <c r="A210" s="17">
        <v>39203</v>
      </c>
      <c r="B210" s="9">
        <f t="shared" si="18"/>
        <v>138673400</v>
      </c>
      <c r="C210" s="13">
        <v>720000</v>
      </c>
      <c r="D210" s="4">
        <v>7733000</v>
      </c>
      <c r="E210" s="4">
        <v>13901000</v>
      </c>
      <c r="F210" s="4">
        <v>5093100</v>
      </c>
      <c r="G210" s="4">
        <v>6020300</v>
      </c>
      <c r="H210" s="4">
        <v>15457600</v>
      </c>
      <c r="I210" s="4">
        <v>3046000</v>
      </c>
      <c r="J210" s="4">
        <v>8360000</v>
      </c>
      <c r="K210" s="4">
        <v>15696200</v>
      </c>
      <c r="L210" s="4">
        <v>13630000</v>
      </c>
      <c r="M210" s="4">
        <v>26431200</v>
      </c>
      <c r="N210" s="9">
        <v>22585000</v>
      </c>
      <c r="O210" s="1"/>
      <c r="P210" s="23">
        <f t="shared" si="17"/>
        <v>5.1920555780704883E-3</v>
      </c>
      <c r="Q210" s="23">
        <f t="shared" si="17"/>
        <v>5.5764119146137617E-2</v>
      </c>
      <c r="R210" s="23">
        <f t="shared" si="17"/>
        <v>0.10024272859827479</v>
      </c>
      <c r="S210" s="23">
        <f t="shared" si="17"/>
        <v>3.6727303145376117E-2</v>
      </c>
      <c r="T210" s="23">
        <f t="shared" si="17"/>
        <v>4.3413516939802443E-2</v>
      </c>
      <c r="U210" s="23">
        <f t="shared" si="17"/>
        <v>0.11146766431053108</v>
      </c>
      <c r="V210" s="23">
        <f t="shared" si="17"/>
        <v>2.1965279570559316E-2</v>
      </c>
      <c r="W210" s="23">
        <f t="shared" si="17"/>
        <v>6.0285534212040665E-2</v>
      </c>
      <c r="X210" s="23">
        <f t="shared" si="17"/>
        <v>0.11318825383959721</v>
      </c>
      <c r="Y210" s="23">
        <f t="shared" si="17"/>
        <v>9.828849656819548E-2</v>
      </c>
      <c r="Z210" s="23">
        <f t="shared" si="17"/>
        <v>0.19060036027096761</v>
      </c>
      <c r="AA210" s="23">
        <f t="shared" si="17"/>
        <v>0.16286468782044719</v>
      </c>
      <c r="AD210" s="1"/>
    </row>
    <row r="211" spans="1:30" x14ac:dyDescent="0.35">
      <c r="A211" s="17">
        <v>39234</v>
      </c>
      <c r="B211" s="9">
        <f t="shared" si="18"/>
        <v>139176200</v>
      </c>
      <c r="C211" s="13">
        <v>734000</v>
      </c>
      <c r="D211" s="4">
        <v>7926000</v>
      </c>
      <c r="E211" s="4">
        <v>13987000</v>
      </c>
      <c r="F211" s="4">
        <v>5111000</v>
      </c>
      <c r="G211" s="4">
        <v>6063400</v>
      </c>
      <c r="H211" s="4">
        <v>15506100</v>
      </c>
      <c r="I211" s="4">
        <v>3057000</v>
      </c>
      <c r="J211" s="4">
        <v>8424000</v>
      </c>
      <c r="K211" s="4">
        <v>15758100</v>
      </c>
      <c r="L211" s="4">
        <v>14012000</v>
      </c>
      <c r="M211" s="4">
        <v>26421600</v>
      </c>
      <c r="N211" s="9">
        <v>22176000</v>
      </c>
      <c r="O211" s="1"/>
      <c r="P211" s="23">
        <f t="shared" si="17"/>
        <v>5.2738902197358457E-3</v>
      </c>
      <c r="Q211" s="23">
        <f t="shared" si="17"/>
        <v>5.6949392209300155E-2</v>
      </c>
      <c r="R211" s="23">
        <f t="shared" si="17"/>
        <v>0.10049850477308621</v>
      </c>
      <c r="S211" s="23">
        <f t="shared" si="17"/>
        <v>3.672323285159388E-2</v>
      </c>
      <c r="T211" s="23">
        <f t="shared" si="17"/>
        <v>4.3566356891480008E-2</v>
      </c>
      <c r="U211" s="23">
        <f t="shared" si="17"/>
        <v>0.11141344568970844</v>
      </c>
      <c r="V211" s="23">
        <f t="shared" si="17"/>
        <v>2.1964962400180491E-2</v>
      </c>
      <c r="W211" s="23">
        <f t="shared" si="17"/>
        <v>6.0527590205796677E-2</v>
      </c>
      <c r="X211" s="23">
        <f t="shared" si="17"/>
        <v>0.11322410009757415</v>
      </c>
      <c r="Y211" s="23">
        <f t="shared" si="17"/>
        <v>0.10067813318656495</v>
      </c>
      <c r="Z211" s="23">
        <f t="shared" si="17"/>
        <v>0.18984280358279648</v>
      </c>
      <c r="AA211" s="23">
        <f t="shared" si="17"/>
        <v>0.15933758789218272</v>
      </c>
      <c r="AD211" s="1"/>
    </row>
    <row r="212" spans="1:30" x14ac:dyDescent="0.35">
      <c r="A212" s="17">
        <v>39264</v>
      </c>
      <c r="B212" s="9">
        <f t="shared" si="18"/>
        <v>137778600</v>
      </c>
      <c r="C212" s="13">
        <v>741000</v>
      </c>
      <c r="D212" s="4">
        <v>7957000</v>
      </c>
      <c r="E212" s="4">
        <v>13919000</v>
      </c>
      <c r="F212" s="4">
        <v>5060400</v>
      </c>
      <c r="G212" s="4">
        <v>6062100</v>
      </c>
      <c r="H212" s="4">
        <v>15508800</v>
      </c>
      <c r="I212" s="4">
        <v>3044000</v>
      </c>
      <c r="J212" s="4">
        <v>8439000</v>
      </c>
      <c r="K212" s="4">
        <v>15741200</v>
      </c>
      <c r="L212" s="4">
        <v>14092000</v>
      </c>
      <c r="M212" s="4">
        <v>26251100</v>
      </c>
      <c r="N212" s="9">
        <v>20963000</v>
      </c>
      <c r="O212" s="1"/>
      <c r="P212" s="23">
        <f t="shared" si="17"/>
        <v>5.3781937107794681E-3</v>
      </c>
      <c r="Q212" s="23">
        <f t="shared" si="17"/>
        <v>5.7752074705360631E-2</v>
      </c>
      <c r="R212" s="23">
        <f t="shared" si="17"/>
        <v>0.10102439711246884</v>
      </c>
      <c r="S212" s="23">
        <f t="shared" si="17"/>
        <v>3.6728490491266426E-2</v>
      </c>
      <c r="T212" s="23">
        <f t="shared" si="17"/>
        <v>4.3998850329441584E-2</v>
      </c>
      <c r="U212" s="23">
        <f t="shared" si="17"/>
        <v>0.11256319921961756</v>
      </c>
      <c r="V212" s="23">
        <f t="shared" si="17"/>
        <v>2.2093416539288393E-2</v>
      </c>
      <c r="W212" s="23">
        <f t="shared" si="17"/>
        <v>6.1250440924788027E-2</v>
      </c>
      <c r="X212" s="23">
        <f t="shared" si="17"/>
        <v>0.11424996334699293</v>
      </c>
      <c r="Y212" s="23">
        <f t="shared" si="17"/>
        <v>0.1022800347804376</v>
      </c>
      <c r="Z212" s="23">
        <f t="shared" si="17"/>
        <v>0.19053104037927515</v>
      </c>
      <c r="AA212" s="23">
        <f t="shared" si="17"/>
        <v>0.15214989846028337</v>
      </c>
      <c r="AD212" s="1"/>
    </row>
    <row r="213" spans="1:30" x14ac:dyDescent="0.35">
      <c r="A213" s="17">
        <v>39295</v>
      </c>
      <c r="B213" s="9">
        <f t="shared" si="18"/>
        <v>137890200</v>
      </c>
      <c r="C213" s="13">
        <v>745000</v>
      </c>
      <c r="D213" s="4">
        <v>7932000</v>
      </c>
      <c r="E213" s="4">
        <v>13927000</v>
      </c>
      <c r="F213" s="4">
        <v>5059200</v>
      </c>
      <c r="G213" s="4">
        <v>6049200</v>
      </c>
      <c r="H213" s="4">
        <v>15532700</v>
      </c>
      <c r="I213" s="4">
        <v>3034000</v>
      </c>
      <c r="J213" s="4">
        <v>8400000</v>
      </c>
      <c r="K213" s="4">
        <v>15794600</v>
      </c>
      <c r="L213" s="4">
        <v>14045000</v>
      </c>
      <c r="M213" s="4">
        <v>26294500</v>
      </c>
      <c r="N213" s="9">
        <v>21077000</v>
      </c>
      <c r="O213" s="1"/>
      <c r="P213" s="23">
        <f t="shared" si="17"/>
        <v>5.4028495135985009E-3</v>
      </c>
      <c r="Q213" s="23">
        <f t="shared" si="17"/>
        <v>5.7524029989078268E-2</v>
      </c>
      <c r="R213" s="23">
        <f t="shared" si="17"/>
        <v>0.10100065124280043</v>
      </c>
      <c r="S213" s="23">
        <f t="shared" si="17"/>
        <v>3.66900620928826E-2</v>
      </c>
      <c r="T213" s="23">
        <f t="shared" si="17"/>
        <v>4.3869687621020205E-2</v>
      </c>
      <c r="U213" s="23">
        <f t="shared" si="17"/>
        <v>0.11264542367767978</v>
      </c>
      <c r="V213" s="23">
        <f t="shared" ref="P213:AA234" si="19">I213/$B213</f>
        <v>2.2003013992292417E-2</v>
      </c>
      <c r="W213" s="23">
        <f t="shared" si="19"/>
        <v>6.0918034784197862E-2</v>
      </c>
      <c r="X213" s="23">
        <f t="shared" si="19"/>
        <v>0.11454476097648709</v>
      </c>
      <c r="Y213" s="23">
        <f t="shared" si="19"/>
        <v>0.10185640458857845</v>
      </c>
      <c r="Z213" s="23">
        <f t="shared" si="19"/>
        <v>0.19069157924203461</v>
      </c>
      <c r="AA213" s="23">
        <f t="shared" si="19"/>
        <v>0.1528535022793498</v>
      </c>
      <c r="AD213" s="1"/>
    </row>
    <row r="214" spans="1:30" x14ac:dyDescent="0.35">
      <c r="A214" s="17">
        <v>39326</v>
      </c>
      <c r="B214" s="9">
        <f t="shared" si="18"/>
        <v>138455400</v>
      </c>
      <c r="C214" s="13">
        <v>738000</v>
      </c>
      <c r="D214" s="4">
        <v>7838000</v>
      </c>
      <c r="E214" s="4">
        <v>13886000</v>
      </c>
      <c r="F214" s="4">
        <v>5148000</v>
      </c>
      <c r="G214" s="4">
        <v>6036000</v>
      </c>
      <c r="H214" s="4">
        <v>15435500</v>
      </c>
      <c r="I214" s="4">
        <v>3021000</v>
      </c>
      <c r="J214" s="4">
        <v>8321000</v>
      </c>
      <c r="K214" s="4">
        <v>15818600</v>
      </c>
      <c r="L214" s="4">
        <v>13637000</v>
      </c>
      <c r="M214" s="4">
        <v>26490300</v>
      </c>
      <c r="N214" s="9">
        <v>22086000</v>
      </c>
      <c r="O214" s="1"/>
      <c r="P214" s="23">
        <f t="shared" si="19"/>
        <v>5.3302363071429503E-3</v>
      </c>
      <c r="Q214" s="23">
        <f t="shared" si="19"/>
        <v>5.6610287500523632E-2</v>
      </c>
      <c r="R214" s="23">
        <f t="shared" si="19"/>
        <v>0.10029222406637806</v>
      </c>
      <c r="S214" s="23">
        <f t="shared" si="19"/>
        <v>3.7181648386411796E-2</v>
      </c>
      <c r="T214" s="23">
        <f t="shared" si="19"/>
        <v>4.3595266056795187E-2</v>
      </c>
      <c r="U214" s="23">
        <f t="shared" si="19"/>
        <v>0.11148355354865176</v>
      </c>
      <c r="V214" s="23">
        <f t="shared" si="19"/>
        <v>2.1819300655662403E-2</v>
      </c>
      <c r="W214" s="23">
        <f t="shared" si="19"/>
        <v>6.0098775490157838E-2</v>
      </c>
      <c r="X214" s="23">
        <f t="shared" si="19"/>
        <v>0.11425050955036785</v>
      </c>
      <c r="Y214" s="23">
        <f t="shared" si="19"/>
        <v>9.8493811003398934E-2</v>
      </c>
      <c r="Z214" s="23">
        <f t="shared" si="19"/>
        <v>0.19132731551098767</v>
      </c>
      <c r="AA214" s="23">
        <f t="shared" si="19"/>
        <v>0.15951707192352194</v>
      </c>
      <c r="AD214" s="1"/>
    </row>
    <row r="215" spans="1:30" x14ac:dyDescent="0.35">
      <c r="A215" s="17">
        <v>39356</v>
      </c>
      <c r="B215" s="9">
        <f t="shared" si="18"/>
        <v>139198200</v>
      </c>
      <c r="C215" s="13">
        <v>738000</v>
      </c>
      <c r="D215" s="4">
        <v>7796000</v>
      </c>
      <c r="E215" s="4">
        <v>13812000</v>
      </c>
      <c r="F215" s="4">
        <v>5152600</v>
      </c>
      <c r="G215" s="4">
        <v>6052100</v>
      </c>
      <c r="H215" s="4">
        <v>15523400</v>
      </c>
      <c r="I215" s="4">
        <v>3020000</v>
      </c>
      <c r="J215" s="4">
        <v>8306000</v>
      </c>
      <c r="K215" s="4">
        <v>15893200</v>
      </c>
      <c r="L215" s="4">
        <v>13441000</v>
      </c>
      <c r="M215" s="4">
        <v>26806900</v>
      </c>
      <c r="N215" s="9">
        <v>22657000</v>
      </c>
      <c r="O215" s="1"/>
      <c r="P215" s="23">
        <f t="shared" si="19"/>
        <v>5.3017926955952017E-3</v>
      </c>
      <c r="Q215" s="23">
        <f t="shared" si="19"/>
        <v>5.6006471348049043E-2</v>
      </c>
      <c r="R215" s="23">
        <f t="shared" si="19"/>
        <v>9.922542101837524E-2</v>
      </c>
      <c r="S215" s="23">
        <f t="shared" si="19"/>
        <v>3.7016283256536366E-2</v>
      </c>
      <c r="T215" s="23">
        <f t="shared" si="19"/>
        <v>4.3478292104351925E-2</v>
      </c>
      <c r="U215" s="23">
        <f t="shared" si="19"/>
        <v>0.11152012023143977</v>
      </c>
      <c r="V215" s="23">
        <f t="shared" si="19"/>
        <v>2.169568284647359E-2</v>
      </c>
      <c r="W215" s="23">
        <f t="shared" si="19"/>
        <v>5.967031182874491E-2</v>
      </c>
      <c r="X215" s="23">
        <f t="shared" si="19"/>
        <v>0.11417676377999141</v>
      </c>
      <c r="Y215" s="23">
        <f t="shared" si="19"/>
        <v>9.6560156668692554E-2</v>
      </c>
      <c r="Z215" s="23">
        <f t="shared" si="19"/>
        <v>0.19258079486660029</v>
      </c>
      <c r="AA215" s="23">
        <f t="shared" si="19"/>
        <v>0.1627679093551497</v>
      </c>
      <c r="AD215" s="1"/>
    </row>
    <row r="216" spans="1:30" x14ac:dyDescent="0.35">
      <c r="A216" s="17">
        <v>39387</v>
      </c>
      <c r="B216" s="9">
        <f t="shared" si="18"/>
        <v>139509100</v>
      </c>
      <c r="C216" s="13">
        <v>739000</v>
      </c>
      <c r="D216" s="4">
        <v>7647000</v>
      </c>
      <c r="E216" s="4">
        <v>13795000</v>
      </c>
      <c r="F216" s="4">
        <v>5164200</v>
      </c>
      <c r="G216" s="4">
        <v>6053500</v>
      </c>
      <c r="H216" s="4">
        <v>15988800</v>
      </c>
      <c r="I216" s="4">
        <v>3032000</v>
      </c>
      <c r="J216" s="4">
        <v>8284000</v>
      </c>
      <c r="K216" s="4">
        <v>15949200</v>
      </c>
      <c r="L216" s="4">
        <v>13278000</v>
      </c>
      <c r="M216" s="4">
        <v>26779400</v>
      </c>
      <c r="N216" s="9">
        <v>22799000</v>
      </c>
      <c r="O216" s="1"/>
      <c r="P216" s="23">
        <f t="shared" si="19"/>
        <v>5.2971454908676205E-3</v>
      </c>
      <c r="Q216" s="23">
        <f t="shared" si="19"/>
        <v>5.4813628645013122E-2</v>
      </c>
      <c r="R216" s="23">
        <f t="shared" si="19"/>
        <v>9.8882438493259575E-2</v>
      </c>
      <c r="S216" s="23">
        <f t="shared" si="19"/>
        <v>3.7016940113583988E-2</v>
      </c>
      <c r="T216" s="23">
        <f t="shared" si="19"/>
        <v>4.3391434680605065E-2</v>
      </c>
      <c r="U216" s="23">
        <f t="shared" si="19"/>
        <v>0.11460757757020869</v>
      </c>
      <c r="V216" s="23">
        <f t="shared" si="19"/>
        <v>2.1733349294060386E-2</v>
      </c>
      <c r="W216" s="23">
        <f t="shared" si="19"/>
        <v>5.9379639034299554E-2</v>
      </c>
      <c r="X216" s="23">
        <f t="shared" si="19"/>
        <v>0.11432372511900657</v>
      </c>
      <c r="Y216" s="23">
        <f t="shared" si="19"/>
        <v>9.5176587047009834E-2</v>
      </c>
      <c r="Z216" s="23">
        <f t="shared" si="19"/>
        <v>0.19195450332630631</v>
      </c>
      <c r="AA216" s="23">
        <f t="shared" si="19"/>
        <v>0.16342303118577928</v>
      </c>
      <c r="AD216" s="1"/>
    </row>
    <row r="217" spans="1:30" x14ac:dyDescent="0.35">
      <c r="A217" s="17">
        <v>39417</v>
      </c>
      <c r="B217" s="9">
        <f t="shared" si="18"/>
        <v>139298300</v>
      </c>
      <c r="C217" s="13">
        <v>738000</v>
      </c>
      <c r="D217" s="4">
        <v>7390000</v>
      </c>
      <c r="E217" s="4">
        <v>13776000</v>
      </c>
      <c r="F217" s="4">
        <v>5168800</v>
      </c>
      <c r="G217" s="4">
        <v>6053700</v>
      </c>
      <c r="H217" s="4">
        <v>16156400</v>
      </c>
      <c r="I217" s="4">
        <v>3039000</v>
      </c>
      <c r="J217" s="4">
        <v>8286000</v>
      </c>
      <c r="K217" s="4">
        <v>15992000</v>
      </c>
      <c r="L217" s="4">
        <v>13244000</v>
      </c>
      <c r="M217" s="4">
        <v>26716400</v>
      </c>
      <c r="N217" s="9">
        <v>22738000</v>
      </c>
      <c r="O217" s="1"/>
      <c r="P217" s="23">
        <f t="shared" si="19"/>
        <v>5.2979828181679177E-3</v>
      </c>
      <c r="Q217" s="23">
        <f t="shared" si="19"/>
        <v>5.3051616566749199E-2</v>
      </c>
      <c r="R217" s="23">
        <f t="shared" si="19"/>
        <v>9.8895679272467785E-2</v>
      </c>
      <c r="S217" s="23">
        <f t="shared" si="19"/>
        <v>3.7105980474995026E-2</v>
      </c>
      <c r="T217" s="23">
        <f t="shared" si="19"/>
        <v>4.3458534669841627E-2</v>
      </c>
      <c r="U217" s="23">
        <f t="shared" si="19"/>
        <v>0.11598418645453677</v>
      </c>
      <c r="V217" s="23">
        <f t="shared" si="19"/>
        <v>2.1816490222780895E-2</v>
      </c>
      <c r="W217" s="23">
        <f t="shared" si="19"/>
        <v>5.9483855869023529E-2</v>
      </c>
      <c r="X217" s="23">
        <f t="shared" si="19"/>
        <v>0.11480398540398555</v>
      </c>
      <c r="Y217" s="23">
        <f t="shared" si="19"/>
        <v>9.5076537186742402E-2</v>
      </c>
      <c r="Z217" s="23">
        <f t="shared" si="19"/>
        <v>0.19179272108848422</v>
      </c>
      <c r="AA217" s="23">
        <f t="shared" si="19"/>
        <v>0.16323242997222506</v>
      </c>
      <c r="AD217" s="1"/>
    </row>
    <row r="218" spans="1:30" x14ac:dyDescent="0.35">
      <c r="A218" s="17">
        <v>39448</v>
      </c>
      <c r="B218" s="9">
        <f t="shared" si="18"/>
        <v>136268000</v>
      </c>
      <c r="C218" s="13">
        <v>730000</v>
      </c>
      <c r="D218" s="4">
        <v>7053000</v>
      </c>
      <c r="E218" s="4">
        <v>13619000</v>
      </c>
      <c r="F218" s="4">
        <v>5069400</v>
      </c>
      <c r="G218" s="4">
        <v>5982700</v>
      </c>
      <c r="H218" s="4">
        <v>15458300</v>
      </c>
      <c r="I218" s="4">
        <v>3000000</v>
      </c>
      <c r="J218" s="4">
        <v>8222000</v>
      </c>
      <c r="K218" s="4">
        <v>15952600</v>
      </c>
      <c r="L218" s="4">
        <v>12905000</v>
      </c>
      <c r="M218" s="4">
        <v>26026000</v>
      </c>
      <c r="N218" s="9">
        <v>22250000</v>
      </c>
      <c r="O218" s="1"/>
      <c r="P218" s="23">
        <f t="shared" si="19"/>
        <v>5.3570904394281858E-3</v>
      </c>
      <c r="Q218" s="23">
        <f t="shared" si="19"/>
        <v>5.1758299820941087E-2</v>
      </c>
      <c r="R218" s="23">
        <f t="shared" si="19"/>
        <v>9.9942759855578711E-2</v>
      </c>
      <c r="S218" s="23">
        <f t="shared" si="19"/>
        <v>3.7201690785804445E-2</v>
      </c>
      <c r="T218" s="23">
        <f t="shared" si="19"/>
        <v>4.3903924619132888E-2</v>
      </c>
      <c r="U218" s="23">
        <f t="shared" si="19"/>
        <v>0.11344042621892153</v>
      </c>
      <c r="V218" s="23">
        <f t="shared" si="19"/>
        <v>2.2015440162033641E-2</v>
      </c>
      <c r="W218" s="23">
        <f t="shared" si="19"/>
        <v>6.0336983004080198E-2</v>
      </c>
      <c r="X218" s="23">
        <f t="shared" si="19"/>
        <v>0.11706783690961928</v>
      </c>
      <c r="Y218" s="23">
        <f t="shared" si="19"/>
        <v>9.4703085097014708E-2</v>
      </c>
      <c r="Z218" s="23">
        <f t="shared" si="19"/>
        <v>0.19099128188569583</v>
      </c>
      <c r="AA218" s="23">
        <f t="shared" si="19"/>
        <v>0.1632811812017495</v>
      </c>
      <c r="AD218" s="1"/>
    </row>
    <row r="219" spans="1:30" x14ac:dyDescent="0.35">
      <c r="A219" s="17">
        <v>39479</v>
      </c>
      <c r="B219" s="9">
        <f t="shared" si="18"/>
        <v>136786800</v>
      </c>
      <c r="C219" s="13">
        <v>731000</v>
      </c>
      <c r="D219" s="4">
        <v>6983000</v>
      </c>
      <c r="E219" s="4">
        <v>13578000</v>
      </c>
      <c r="F219" s="4">
        <v>5050800</v>
      </c>
      <c r="G219" s="4">
        <v>5969200</v>
      </c>
      <c r="H219" s="4">
        <v>15225600</v>
      </c>
      <c r="I219" s="4">
        <v>3014000</v>
      </c>
      <c r="J219" s="4">
        <v>8221000</v>
      </c>
      <c r="K219" s="4">
        <v>15993100</v>
      </c>
      <c r="L219" s="4">
        <v>12971000</v>
      </c>
      <c r="M219" s="4">
        <v>26314100</v>
      </c>
      <c r="N219" s="9">
        <v>22736000</v>
      </c>
      <c r="O219" s="1"/>
      <c r="P219" s="23">
        <f t="shared" si="19"/>
        <v>5.3440829085847465E-3</v>
      </c>
      <c r="Q219" s="23">
        <f t="shared" si="19"/>
        <v>5.1050247538505178E-2</v>
      </c>
      <c r="R219" s="23">
        <f t="shared" si="19"/>
        <v>9.9263964066708191E-2</v>
      </c>
      <c r="S219" s="23">
        <f t="shared" si="19"/>
        <v>3.6924615533077756E-2</v>
      </c>
      <c r="T219" s="23">
        <f t="shared" si="19"/>
        <v>4.363871367705071E-2</v>
      </c>
      <c r="U219" s="23">
        <f t="shared" si="19"/>
        <v>0.11130898595478511</v>
      </c>
      <c r="V219" s="23">
        <f t="shared" si="19"/>
        <v>2.2034289858378148E-2</v>
      </c>
      <c r="W219" s="23">
        <f t="shared" si="19"/>
        <v>6.0100828442510537E-2</v>
      </c>
      <c r="X219" s="23">
        <f t="shared" si="19"/>
        <v>0.11691990747645241</v>
      </c>
      <c r="Y219" s="23">
        <f t="shared" si="19"/>
        <v>9.4826401377910735E-2</v>
      </c>
      <c r="Z219" s="23">
        <f t="shared" si="19"/>
        <v>0.19237309447987672</v>
      </c>
      <c r="AA219" s="23">
        <f t="shared" si="19"/>
        <v>0.16621486868615978</v>
      </c>
      <c r="AD219" s="1"/>
    </row>
    <row r="220" spans="1:30" x14ac:dyDescent="0.35">
      <c r="A220" s="17">
        <v>39508</v>
      </c>
      <c r="B220" s="9">
        <f t="shared" si="18"/>
        <v>137378000</v>
      </c>
      <c r="C220" s="13">
        <v>741000</v>
      </c>
      <c r="D220" s="4">
        <v>7047000</v>
      </c>
      <c r="E220" s="4">
        <v>13559000</v>
      </c>
      <c r="F220" s="4">
        <v>5070099.9999999991</v>
      </c>
      <c r="G220" s="4">
        <v>5980800</v>
      </c>
      <c r="H220" s="4">
        <v>15279000</v>
      </c>
      <c r="I220" s="4">
        <v>3016000</v>
      </c>
      <c r="J220" s="4">
        <v>8230000</v>
      </c>
      <c r="K220" s="4">
        <v>16055000</v>
      </c>
      <c r="L220" s="4">
        <v>13156000</v>
      </c>
      <c r="M220" s="4">
        <v>26404100</v>
      </c>
      <c r="N220" s="9">
        <v>22840000</v>
      </c>
      <c r="O220" s="1"/>
      <c r="P220" s="23">
        <f t="shared" si="19"/>
        <v>5.3938767488244119E-3</v>
      </c>
      <c r="Q220" s="23">
        <f t="shared" si="19"/>
        <v>5.1296423008050783E-2</v>
      </c>
      <c r="R220" s="23">
        <f t="shared" si="19"/>
        <v>9.8698481561822121E-2</v>
      </c>
      <c r="S220" s="23">
        <f t="shared" si="19"/>
        <v>3.6906200410546076E-2</v>
      </c>
      <c r="T220" s="23">
        <f t="shared" si="19"/>
        <v>4.3535355005896142E-2</v>
      </c>
      <c r="U220" s="23">
        <f t="shared" si="19"/>
        <v>0.11121868130268311</v>
      </c>
      <c r="V220" s="23">
        <f t="shared" si="19"/>
        <v>2.1954024661881816E-2</v>
      </c>
      <c r="W220" s="23">
        <f t="shared" si="19"/>
        <v>5.9907699922840632E-2</v>
      </c>
      <c r="X220" s="23">
        <f t="shared" si="19"/>
        <v>0.11686732955786225</v>
      </c>
      <c r="Y220" s="23">
        <f t="shared" si="19"/>
        <v>9.5764969645794812E-2</v>
      </c>
      <c r="Z220" s="23">
        <f t="shared" si="19"/>
        <v>0.19220035231259736</v>
      </c>
      <c r="AA220" s="23">
        <f t="shared" si="19"/>
        <v>0.16625660586120047</v>
      </c>
      <c r="AD220" s="1"/>
    </row>
    <row r="221" spans="1:30" x14ac:dyDescent="0.35">
      <c r="A221" s="17">
        <v>39539</v>
      </c>
      <c r="B221" s="9">
        <f t="shared" si="18"/>
        <v>137913700</v>
      </c>
      <c r="C221" s="13">
        <v>745000</v>
      </c>
      <c r="D221" s="4">
        <v>7160000</v>
      </c>
      <c r="E221" s="4">
        <v>13516000</v>
      </c>
      <c r="F221" s="4">
        <v>5091400.0000000009</v>
      </c>
      <c r="G221" s="4">
        <v>5973600</v>
      </c>
      <c r="H221" s="4">
        <v>15241800</v>
      </c>
      <c r="I221" s="4">
        <v>3009000</v>
      </c>
      <c r="J221" s="4">
        <v>8227000</v>
      </c>
      <c r="K221" s="4">
        <v>16112400</v>
      </c>
      <c r="L221" s="4">
        <v>13396000</v>
      </c>
      <c r="M221" s="4">
        <v>26592500</v>
      </c>
      <c r="N221" s="9">
        <v>22849000</v>
      </c>
      <c r="O221" s="1"/>
      <c r="P221" s="23">
        <f t="shared" si="19"/>
        <v>5.4019288874129255E-3</v>
      </c>
      <c r="Q221" s="23">
        <f t="shared" si="19"/>
        <v>5.1916524609230262E-2</v>
      </c>
      <c r="R221" s="23">
        <f t="shared" si="19"/>
        <v>9.8003316566809537E-2</v>
      </c>
      <c r="S221" s="23">
        <f t="shared" si="19"/>
        <v>3.6917289580368016E-2</v>
      </c>
      <c r="T221" s="23">
        <f t="shared" si="19"/>
        <v>4.331404349241591E-2</v>
      </c>
      <c r="U221" s="23">
        <f t="shared" si="19"/>
        <v>0.11051693921633601</v>
      </c>
      <c r="V221" s="23">
        <f t="shared" si="19"/>
        <v>2.18179919761416E-2</v>
      </c>
      <c r="W221" s="23">
        <f t="shared" si="19"/>
        <v>5.9653246921806895E-2</v>
      </c>
      <c r="X221" s="23">
        <f t="shared" si="19"/>
        <v>0.11682958255778796</v>
      </c>
      <c r="Y221" s="23">
        <f t="shared" si="19"/>
        <v>9.713320721581685E-2</v>
      </c>
      <c r="Z221" s="23">
        <f t="shared" si="19"/>
        <v>0.19281985763560835</v>
      </c>
      <c r="AA221" s="23">
        <f t="shared" si="19"/>
        <v>0.16567607134026568</v>
      </c>
      <c r="AD221" s="1"/>
    </row>
    <row r="222" spans="1:30" x14ac:dyDescent="0.35">
      <c r="A222" s="17">
        <v>39569</v>
      </c>
      <c r="B222" s="9">
        <f t="shared" si="18"/>
        <v>138488100</v>
      </c>
      <c r="C222" s="13">
        <v>760000</v>
      </c>
      <c r="D222" s="4">
        <v>7324000</v>
      </c>
      <c r="E222" s="4">
        <v>13530000</v>
      </c>
      <c r="F222" s="4">
        <v>5115299.9999999991</v>
      </c>
      <c r="G222" s="4">
        <v>5986600</v>
      </c>
      <c r="H222" s="4">
        <v>15296300</v>
      </c>
      <c r="I222" s="4">
        <v>3011000</v>
      </c>
      <c r="J222" s="4">
        <v>8243000</v>
      </c>
      <c r="K222" s="4">
        <v>16167300</v>
      </c>
      <c r="L222" s="4">
        <v>13709000</v>
      </c>
      <c r="M222" s="4">
        <v>26464600</v>
      </c>
      <c r="N222" s="9">
        <v>22881000</v>
      </c>
      <c r="O222" s="1"/>
      <c r="P222" s="23">
        <f t="shared" si="19"/>
        <v>5.4878361389895597E-3</v>
      </c>
      <c r="Q222" s="23">
        <f t="shared" si="19"/>
        <v>5.2885410370999385E-2</v>
      </c>
      <c r="R222" s="23">
        <f t="shared" si="19"/>
        <v>9.7697924948064133E-2</v>
      </c>
      <c r="S222" s="23">
        <f t="shared" si="19"/>
        <v>3.693674763391222E-2</v>
      </c>
      <c r="T222" s="23">
        <f t="shared" si="19"/>
        <v>4.3228262933782756E-2</v>
      </c>
      <c r="U222" s="23">
        <f t="shared" si="19"/>
        <v>0.11045208938529737</v>
      </c>
      <c r="V222" s="23">
        <f t="shared" si="19"/>
        <v>2.1741940282233637E-2</v>
      </c>
      <c r="W222" s="23">
        <f t="shared" si="19"/>
        <v>5.9521359596961761E-2</v>
      </c>
      <c r="X222" s="23">
        <f t="shared" si="19"/>
        <v>0.1167414384340604</v>
      </c>
      <c r="Y222" s="23">
        <f t="shared" si="19"/>
        <v>9.8990454775536668E-2</v>
      </c>
      <c r="Z222" s="23">
        <f t="shared" si="19"/>
        <v>0.19109656353145144</v>
      </c>
      <c r="AA222" s="23">
        <f t="shared" si="19"/>
        <v>0.16521997196871066</v>
      </c>
      <c r="AD222" s="1"/>
    </row>
    <row r="223" spans="1:30" x14ac:dyDescent="0.35">
      <c r="A223" s="17">
        <v>39600</v>
      </c>
      <c r="B223" s="9">
        <f t="shared" si="18"/>
        <v>138682600</v>
      </c>
      <c r="C223" s="13">
        <v>774000</v>
      </c>
      <c r="D223" s="4">
        <v>7425000</v>
      </c>
      <c r="E223" s="4">
        <v>13580000</v>
      </c>
      <c r="F223" s="4">
        <v>5111599.9999999991</v>
      </c>
      <c r="G223" s="4">
        <v>6001800</v>
      </c>
      <c r="H223" s="4">
        <v>15337100</v>
      </c>
      <c r="I223" s="4">
        <v>3018000</v>
      </c>
      <c r="J223" s="4">
        <v>8286000</v>
      </c>
      <c r="K223" s="4">
        <v>16194700</v>
      </c>
      <c r="L223" s="4">
        <v>14052000</v>
      </c>
      <c r="M223" s="4">
        <v>26405400</v>
      </c>
      <c r="N223" s="9">
        <v>22497000</v>
      </c>
      <c r="O223" s="1"/>
      <c r="P223" s="23">
        <f t="shared" si="19"/>
        <v>5.5810894805837213E-3</v>
      </c>
      <c r="Q223" s="23">
        <f t="shared" si="19"/>
        <v>5.3539521180018257E-2</v>
      </c>
      <c r="R223" s="23">
        <f t="shared" si="19"/>
        <v>9.7921440757528344E-2</v>
      </c>
      <c r="S223" s="23">
        <f t="shared" si="19"/>
        <v>3.6858264843606908E-2</v>
      </c>
      <c r="T223" s="23">
        <f t="shared" si="19"/>
        <v>4.3277238817270518E-2</v>
      </c>
      <c r="U223" s="23">
        <f t="shared" si="19"/>
        <v>0.11059137916364417</v>
      </c>
      <c r="V223" s="23">
        <f t="shared" si="19"/>
        <v>2.1761922548322571E-2</v>
      </c>
      <c r="W223" s="23">
        <f t="shared" si="19"/>
        <v>5.9747942423923402E-2</v>
      </c>
      <c r="X223" s="23">
        <f t="shared" si="19"/>
        <v>0.11677528399381033</v>
      </c>
      <c r="Y223" s="23">
        <f t="shared" si="19"/>
        <v>0.10132489584129516</v>
      </c>
      <c r="Z223" s="23">
        <f t="shared" si="19"/>
        <v>0.19040167980698372</v>
      </c>
      <c r="AA223" s="23">
        <f t="shared" si="19"/>
        <v>0.1622193411430129</v>
      </c>
      <c r="AD223" s="1"/>
    </row>
    <row r="224" spans="1:30" x14ac:dyDescent="0.35">
      <c r="A224" s="17">
        <v>39630</v>
      </c>
      <c r="B224" s="9">
        <f t="shared" si="18"/>
        <v>137202600</v>
      </c>
      <c r="C224" s="13">
        <v>784000</v>
      </c>
      <c r="D224" s="4">
        <v>7448000</v>
      </c>
      <c r="E224" s="4">
        <v>13472000</v>
      </c>
      <c r="F224" s="4">
        <v>5052900.0000000009</v>
      </c>
      <c r="G224" s="4">
        <v>5978200</v>
      </c>
      <c r="H224" s="4">
        <v>15302400</v>
      </c>
      <c r="I224" s="4">
        <v>2991000</v>
      </c>
      <c r="J224" s="4">
        <v>8289000</v>
      </c>
      <c r="K224" s="4">
        <v>16184500</v>
      </c>
      <c r="L224" s="4">
        <v>14129000</v>
      </c>
      <c r="M224" s="4">
        <v>26225600</v>
      </c>
      <c r="N224" s="9">
        <v>21346000</v>
      </c>
      <c r="O224" s="1"/>
      <c r="P224" s="23">
        <f t="shared" si="19"/>
        <v>5.7141774281245401E-3</v>
      </c>
      <c r="Q224" s="23">
        <f t="shared" si="19"/>
        <v>5.4284685567183126E-2</v>
      </c>
      <c r="R224" s="23">
        <f t="shared" si="19"/>
        <v>9.8190559071038006E-2</v>
      </c>
      <c r="S224" s="23">
        <f t="shared" si="19"/>
        <v>3.6828019294095016E-2</v>
      </c>
      <c r="T224" s="23">
        <f t="shared" si="19"/>
        <v>4.3572060587773118E-2</v>
      </c>
      <c r="U224" s="23">
        <f t="shared" si="19"/>
        <v>0.11153141412772061</v>
      </c>
      <c r="V224" s="23">
        <f t="shared" si="19"/>
        <v>2.1799878427959819E-2</v>
      </c>
      <c r="W224" s="23">
        <f t="shared" si="19"/>
        <v>6.0414307017505497E-2</v>
      </c>
      <c r="X224" s="23">
        <f t="shared" si="19"/>
        <v>0.11796059258352247</v>
      </c>
      <c r="Y224" s="23">
        <f t="shared" si="19"/>
        <v>0.10297909806373931</v>
      </c>
      <c r="Z224" s="23">
        <f t="shared" si="19"/>
        <v>0.19114506576405987</v>
      </c>
      <c r="AA224" s="23">
        <f t="shared" si="19"/>
        <v>0.1555801420672786</v>
      </c>
      <c r="AD224" s="1"/>
    </row>
    <row r="225" spans="1:30" x14ac:dyDescent="0.35">
      <c r="A225" s="17">
        <v>39661</v>
      </c>
      <c r="B225" s="9">
        <f t="shared" si="18"/>
        <v>137093400</v>
      </c>
      <c r="C225" s="13">
        <v>796000</v>
      </c>
      <c r="D225" s="4">
        <v>7435000</v>
      </c>
      <c r="E225" s="4">
        <v>13459000</v>
      </c>
      <c r="F225" s="4">
        <v>5041300</v>
      </c>
      <c r="G225" s="4">
        <v>5946500</v>
      </c>
      <c r="H225" s="4">
        <v>15265100</v>
      </c>
      <c r="I225" s="4">
        <v>2978000</v>
      </c>
      <c r="J225" s="4">
        <v>8263000</v>
      </c>
      <c r="K225" s="4">
        <v>16231000</v>
      </c>
      <c r="L225" s="4">
        <v>14056000</v>
      </c>
      <c r="M225" s="4">
        <v>26186500</v>
      </c>
      <c r="N225" s="9">
        <v>21436000</v>
      </c>
      <c r="O225" s="1"/>
      <c r="P225" s="23">
        <f t="shared" si="19"/>
        <v>5.8062605493772856E-3</v>
      </c>
      <c r="Q225" s="23">
        <f t="shared" si="19"/>
        <v>5.4233099478165979E-2</v>
      </c>
      <c r="R225" s="23">
        <f t="shared" si="19"/>
        <v>9.8173945645815192E-2</v>
      </c>
      <c r="S225" s="23">
        <f t="shared" si="19"/>
        <v>3.677274033615039E-2</v>
      </c>
      <c r="T225" s="23">
        <f t="shared" si="19"/>
        <v>4.337553813677391E-2</v>
      </c>
      <c r="U225" s="23">
        <f t="shared" si="19"/>
        <v>0.11134817576922011</v>
      </c>
      <c r="V225" s="23">
        <f t="shared" si="19"/>
        <v>2.1722416979956732E-2</v>
      </c>
      <c r="W225" s="23">
        <f t="shared" si="19"/>
        <v>6.0272777537065968E-2</v>
      </c>
      <c r="X225" s="23">
        <f t="shared" si="19"/>
        <v>0.11839373740821951</v>
      </c>
      <c r="Y225" s="23">
        <f t="shared" si="19"/>
        <v>0.10252864105784815</v>
      </c>
      <c r="Z225" s="23">
        <f t="shared" si="19"/>
        <v>0.19101211290988479</v>
      </c>
      <c r="AA225" s="23">
        <f t="shared" si="19"/>
        <v>0.15636055419152198</v>
      </c>
      <c r="AD225" s="1"/>
    </row>
    <row r="226" spans="1:30" x14ac:dyDescent="0.35">
      <c r="A226" s="17">
        <v>39692</v>
      </c>
      <c r="B226" s="9">
        <f t="shared" si="18"/>
        <v>137148300</v>
      </c>
      <c r="C226" s="13">
        <v>795000</v>
      </c>
      <c r="D226" s="4">
        <v>7305000</v>
      </c>
      <c r="E226" s="4">
        <v>13376000</v>
      </c>
      <c r="F226" s="4">
        <v>5073300</v>
      </c>
      <c r="G226" s="4">
        <v>5921200</v>
      </c>
      <c r="H226" s="4">
        <v>15093800</v>
      </c>
      <c r="I226" s="4">
        <v>2954000</v>
      </c>
      <c r="J226" s="4">
        <v>8177000</v>
      </c>
      <c r="K226" s="4">
        <v>16243100</v>
      </c>
      <c r="L226" s="4">
        <v>13563000</v>
      </c>
      <c r="M226" s="4">
        <v>26273900</v>
      </c>
      <c r="N226" s="9">
        <v>22373000</v>
      </c>
      <c r="O226" s="1"/>
      <c r="P226" s="23">
        <f t="shared" si="19"/>
        <v>5.7966449456537195E-3</v>
      </c>
      <c r="Q226" s="23">
        <f t="shared" si="19"/>
        <v>5.3263511104403041E-2</v>
      </c>
      <c r="R226" s="23">
        <f t="shared" si="19"/>
        <v>9.7529462632785099E-2</v>
      </c>
      <c r="S226" s="23">
        <f t="shared" si="19"/>
        <v>3.6991344406018888E-2</v>
      </c>
      <c r="T226" s="23">
        <f t="shared" si="19"/>
        <v>4.3173703210320505E-2</v>
      </c>
      <c r="U226" s="23">
        <f t="shared" si="19"/>
        <v>0.11005459054177121</v>
      </c>
      <c r="V226" s="23">
        <f t="shared" si="19"/>
        <v>2.1538728515045392E-2</v>
      </c>
      <c r="W226" s="23">
        <f t="shared" si="19"/>
        <v>5.9621592101396809E-2</v>
      </c>
      <c r="X226" s="23">
        <f t="shared" si="19"/>
        <v>0.11843457046131815</v>
      </c>
      <c r="Y226" s="23">
        <f t="shared" si="19"/>
        <v>9.8892950186039497E-2</v>
      </c>
      <c r="Z226" s="23">
        <f t="shared" si="19"/>
        <v>0.19157291778315882</v>
      </c>
      <c r="AA226" s="23">
        <f t="shared" si="19"/>
        <v>0.16312998411208887</v>
      </c>
      <c r="AD226" s="1"/>
    </row>
    <row r="227" spans="1:30" x14ac:dyDescent="0.35">
      <c r="A227" s="17">
        <v>39722</v>
      </c>
      <c r="B227" s="9">
        <f t="shared" si="18"/>
        <v>137442100</v>
      </c>
      <c r="C227" s="13">
        <v>791000</v>
      </c>
      <c r="D227" s="4">
        <v>7208000</v>
      </c>
      <c r="E227" s="4">
        <v>13214000</v>
      </c>
      <c r="F227" s="4">
        <v>5073099.9999999991</v>
      </c>
      <c r="G227" s="4">
        <v>5896800</v>
      </c>
      <c r="H227" s="4">
        <v>15132400</v>
      </c>
      <c r="I227" s="4">
        <v>2946000</v>
      </c>
      <c r="J227" s="4">
        <v>8146000</v>
      </c>
      <c r="K227" s="4">
        <v>16327000</v>
      </c>
      <c r="L227" s="4">
        <v>13300000</v>
      </c>
      <c r="M227" s="4">
        <v>26470800</v>
      </c>
      <c r="N227" s="9">
        <v>22937000</v>
      </c>
      <c r="O227" s="1"/>
      <c r="P227" s="23">
        <f t="shared" si="19"/>
        <v>5.7551507143735435E-3</v>
      </c>
      <c r="Q227" s="23">
        <f t="shared" si="19"/>
        <v>5.2443901832116939E-2</v>
      </c>
      <c r="R227" s="23">
        <f t="shared" si="19"/>
        <v>9.6142302831519602E-2</v>
      </c>
      <c r="S227" s="23">
        <f t="shared" si="19"/>
        <v>3.6910815536142123E-2</v>
      </c>
      <c r="T227" s="23">
        <f t="shared" si="19"/>
        <v>4.2903884617595339E-2</v>
      </c>
      <c r="U227" s="23">
        <f t="shared" si="19"/>
        <v>0.11010018036685994</v>
      </c>
      <c r="V227" s="23">
        <f t="shared" si="19"/>
        <v>2.1434480410296407E-2</v>
      </c>
      <c r="W227" s="23">
        <f t="shared" si="19"/>
        <v>5.9268593829692649E-2</v>
      </c>
      <c r="X227" s="23">
        <f t="shared" si="19"/>
        <v>0.118791840345862</v>
      </c>
      <c r="Y227" s="23">
        <f t="shared" si="19"/>
        <v>9.676802086114808E-2</v>
      </c>
      <c r="Z227" s="23">
        <f t="shared" si="19"/>
        <v>0.19259600951964501</v>
      </c>
      <c r="AA227" s="23">
        <f t="shared" si="19"/>
        <v>0.16688481913474837</v>
      </c>
      <c r="AD227" s="1"/>
    </row>
    <row r="228" spans="1:30" x14ac:dyDescent="0.35">
      <c r="A228" s="17">
        <v>39753</v>
      </c>
      <c r="B228" s="9">
        <f t="shared" si="18"/>
        <v>136761100</v>
      </c>
      <c r="C228" s="13">
        <v>783000</v>
      </c>
      <c r="D228" s="4">
        <v>6945000</v>
      </c>
      <c r="E228" s="4">
        <v>13085000</v>
      </c>
      <c r="F228" s="4">
        <v>5034300</v>
      </c>
      <c r="G228" s="4">
        <v>5861200</v>
      </c>
      <c r="H228" s="4">
        <v>15346000</v>
      </c>
      <c r="I228" s="4">
        <v>2942000</v>
      </c>
      <c r="J228" s="4">
        <v>8092000</v>
      </c>
      <c r="K228" s="4">
        <v>16380000</v>
      </c>
      <c r="L228" s="4">
        <v>13040000</v>
      </c>
      <c r="M228" s="4">
        <v>26201600</v>
      </c>
      <c r="N228" s="9">
        <v>23051000</v>
      </c>
      <c r="O228" s="1"/>
      <c r="P228" s="23">
        <f t="shared" si="19"/>
        <v>5.7253122415657672E-3</v>
      </c>
      <c r="Q228" s="23">
        <f t="shared" si="19"/>
        <v>5.0781984058332376E-2</v>
      </c>
      <c r="R228" s="23">
        <f t="shared" si="19"/>
        <v>9.5677791418758693E-2</v>
      </c>
      <c r="S228" s="23">
        <f t="shared" si="19"/>
        <v>3.6810906025178211E-2</v>
      </c>
      <c r="T228" s="23">
        <f t="shared" si="19"/>
        <v>4.2857215977350281E-2</v>
      </c>
      <c r="U228" s="23">
        <f t="shared" si="19"/>
        <v>0.11221027031809484</v>
      </c>
      <c r="V228" s="23">
        <f t="shared" si="19"/>
        <v>2.1511965025142382E-2</v>
      </c>
      <c r="W228" s="23">
        <f t="shared" si="19"/>
        <v>5.9168871850255662E-2</v>
      </c>
      <c r="X228" s="23">
        <f t="shared" si="19"/>
        <v>0.11977089976608846</v>
      </c>
      <c r="Y228" s="23">
        <f t="shared" si="19"/>
        <v>9.5348750485335379E-2</v>
      </c>
      <c r="Z228" s="23">
        <f t="shared" si="19"/>
        <v>0.191586642692988</v>
      </c>
      <c r="AA228" s="23">
        <f t="shared" si="19"/>
        <v>0.16854939014090994</v>
      </c>
      <c r="AD228" s="1"/>
    </row>
    <row r="229" spans="1:30" x14ac:dyDescent="0.35">
      <c r="A229" s="17">
        <v>39783</v>
      </c>
      <c r="B229" s="9">
        <f t="shared" si="18"/>
        <v>135732200</v>
      </c>
      <c r="C229" s="13">
        <v>768000</v>
      </c>
      <c r="D229" s="4">
        <v>6612000</v>
      </c>
      <c r="E229" s="4">
        <v>12883000</v>
      </c>
      <c r="F229" s="4">
        <v>5022800</v>
      </c>
      <c r="G229" s="4">
        <v>5813800</v>
      </c>
      <c r="H229" s="4">
        <v>15418700</v>
      </c>
      <c r="I229" s="4">
        <v>2923000</v>
      </c>
      <c r="J229" s="4">
        <v>8075000</v>
      </c>
      <c r="K229" s="4">
        <v>16418200</v>
      </c>
      <c r="L229" s="4">
        <v>12959000</v>
      </c>
      <c r="M229" s="4">
        <v>25921700</v>
      </c>
      <c r="N229" s="9">
        <v>22917000</v>
      </c>
      <c r="O229" s="1"/>
      <c r="P229" s="23">
        <f t="shared" si="19"/>
        <v>5.6582004859569062E-3</v>
      </c>
      <c r="Q229" s="23">
        <f t="shared" si="19"/>
        <v>4.8713569808785238E-2</v>
      </c>
      <c r="R229" s="23">
        <f t="shared" si="19"/>
        <v>9.4914839662217212E-2</v>
      </c>
      <c r="S229" s="23">
        <f t="shared" si="19"/>
        <v>3.7005220574042118E-2</v>
      </c>
      <c r="T229" s="23">
        <f t="shared" si="19"/>
        <v>4.2832872376635758E-2</v>
      </c>
      <c r="U229" s="23">
        <f t="shared" si="19"/>
        <v>0.11359647894898926</v>
      </c>
      <c r="V229" s="23">
        <f t="shared" si="19"/>
        <v>2.1535052109963589E-2</v>
      </c>
      <c r="W229" s="23">
        <f t="shared" si="19"/>
        <v>5.949214703659117E-2</v>
      </c>
      <c r="X229" s="23">
        <f t="shared" si="19"/>
        <v>0.12096024377413761</v>
      </c>
      <c r="Y229" s="23">
        <f t="shared" si="19"/>
        <v>9.5474765751973376E-2</v>
      </c>
      <c r="Z229" s="23">
        <f t="shared" si="19"/>
        <v>0.19097679106357962</v>
      </c>
      <c r="AA229" s="23">
        <f t="shared" si="19"/>
        <v>0.16883981840712817</v>
      </c>
      <c r="AD229" s="1"/>
    </row>
    <row r="230" spans="1:30" x14ac:dyDescent="0.35">
      <c r="A230" s="17">
        <v>39814</v>
      </c>
      <c r="B230" s="10">
        <f t="shared" si="18"/>
        <v>132041600</v>
      </c>
      <c r="C230" s="13">
        <v>746000</v>
      </c>
      <c r="D230" s="4">
        <v>6154000</v>
      </c>
      <c r="E230" s="4">
        <v>12450000</v>
      </c>
      <c r="F230" s="4">
        <v>4886300</v>
      </c>
      <c r="G230" s="4">
        <v>5715000</v>
      </c>
      <c r="H230" s="4">
        <v>14682700</v>
      </c>
      <c r="I230" s="4">
        <v>2860000</v>
      </c>
      <c r="J230" s="4">
        <v>7970000</v>
      </c>
      <c r="K230" s="4">
        <v>16356800</v>
      </c>
      <c r="L230" s="4">
        <v>12607000</v>
      </c>
      <c r="M230" s="4">
        <v>25142800</v>
      </c>
      <c r="N230" s="9">
        <v>22471000</v>
      </c>
      <c r="O230" s="1"/>
      <c r="P230" s="23">
        <f t="shared" si="19"/>
        <v>5.649734629086591E-3</v>
      </c>
      <c r="Q230" s="23">
        <f t="shared" si="19"/>
        <v>4.6606524004556137E-2</v>
      </c>
      <c r="R230" s="23">
        <f t="shared" si="19"/>
        <v>9.4288466665051016E-2</v>
      </c>
      <c r="S230" s="23">
        <f t="shared" si="19"/>
        <v>3.7005761820517173E-2</v>
      </c>
      <c r="T230" s="23">
        <f t="shared" si="19"/>
        <v>4.3281814216125827E-2</v>
      </c>
      <c r="U230" s="23">
        <f t="shared" si="19"/>
        <v>0.1111975316869835</v>
      </c>
      <c r="V230" s="23">
        <f t="shared" si="19"/>
        <v>2.1659840535104089E-2</v>
      </c>
      <c r="W230" s="23">
        <f t="shared" si="19"/>
        <v>6.0359765407265592E-2</v>
      </c>
      <c r="X230" s="23">
        <f t="shared" si="19"/>
        <v>0.12387611177083586</v>
      </c>
      <c r="Y230" s="23">
        <f t="shared" si="19"/>
        <v>9.5477485883236804E-2</v>
      </c>
      <c r="Z230" s="23">
        <f t="shared" si="19"/>
        <v>0.19041574776434095</v>
      </c>
      <c r="AA230" s="23">
        <f t="shared" si="19"/>
        <v>0.1701812156168965</v>
      </c>
      <c r="AD230" s="1"/>
    </row>
    <row r="231" spans="1:30" x14ac:dyDescent="0.35">
      <c r="A231" s="17">
        <v>39845</v>
      </c>
      <c r="B231" s="10">
        <f t="shared" si="18"/>
        <v>131807500</v>
      </c>
      <c r="C231" s="13">
        <v>732000</v>
      </c>
      <c r="D231" s="4">
        <v>6000000</v>
      </c>
      <c r="E231" s="4">
        <v>12266000</v>
      </c>
      <c r="F231" s="4">
        <v>4846700.0000000009</v>
      </c>
      <c r="G231" s="4">
        <v>5661800</v>
      </c>
      <c r="H231" s="4">
        <v>14433500</v>
      </c>
      <c r="I231" s="4">
        <v>2866000</v>
      </c>
      <c r="J231" s="4">
        <v>7923000</v>
      </c>
      <c r="K231" s="4">
        <v>16380200</v>
      </c>
      <c r="L231" s="4">
        <v>12616000</v>
      </c>
      <c r="M231" s="4">
        <v>25212300</v>
      </c>
      <c r="N231" s="9">
        <v>22870000</v>
      </c>
      <c r="O231" s="1"/>
      <c r="P231" s="23">
        <f t="shared" si="19"/>
        <v>5.5535534776093923E-3</v>
      </c>
      <c r="Q231" s="23">
        <f t="shared" si="19"/>
        <v>4.5520930144339285E-2</v>
      </c>
      <c r="R231" s="23">
        <f t="shared" si="19"/>
        <v>9.305995485841094E-2</v>
      </c>
      <c r="S231" s="23">
        <f t="shared" si="19"/>
        <v>3.6771048688428204E-2</v>
      </c>
      <c r="T231" s="23">
        <f t="shared" si="19"/>
        <v>4.2955067048536695E-2</v>
      </c>
      <c r="U231" s="23">
        <f t="shared" si="19"/>
        <v>0.10950439087305351</v>
      </c>
      <c r="V231" s="23">
        <f t="shared" si="19"/>
        <v>2.1743830965612731E-2</v>
      </c>
      <c r="W231" s="23">
        <f t="shared" si="19"/>
        <v>6.0110388255600021E-2</v>
      </c>
      <c r="X231" s="23">
        <f t="shared" si="19"/>
        <v>0.12427365665838438</v>
      </c>
      <c r="Y231" s="23">
        <f t="shared" si="19"/>
        <v>9.5715342450164068E-2</v>
      </c>
      <c r="Z231" s="23">
        <f t="shared" si="19"/>
        <v>0.19128122451302088</v>
      </c>
      <c r="AA231" s="23">
        <f t="shared" si="19"/>
        <v>0.1735106120668399</v>
      </c>
      <c r="AD231" s="1"/>
    </row>
    <row r="232" spans="1:30" x14ac:dyDescent="0.35">
      <c r="A232" s="17">
        <v>39873</v>
      </c>
      <c r="B232" s="10">
        <f t="shared" si="18"/>
        <v>131674000</v>
      </c>
      <c r="C232" s="13">
        <v>714000</v>
      </c>
      <c r="D232" s="4">
        <v>5950000</v>
      </c>
      <c r="E232" s="4">
        <v>12112000</v>
      </c>
      <c r="F232" s="4">
        <v>4829299.9999999991</v>
      </c>
      <c r="G232" s="4">
        <v>5638400</v>
      </c>
      <c r="H232" s="4">
        <v>14404800</v>
      </c>
      <c r="I232" s="4">
        <v>2860000</v>
      </c>
      <c r="J232" s="4">
        <v>7888000</v>
      </c>
      <c r="K232" s="4">
        <v>16422800</v>
      </c>
      <c r="L232" s="4">
        <v>12748000</v>
      </c>
      <c r="M232" s="4">
        <v>25146700</v>
      </c>
      <c r="N232" s="9">
        <v>22960000</v>
      </c>
      <c r="O232" s="1"/>
      <c r="P232" s="23">
        <f t="shared" si="19"/>
        <v>5.4224827984264172E-3</v>
      </c>
      <c r="Q232" s="23">
        <f t="shared" si="19"/>
        <v>4.5187356653553473E-2</v>
      </c>
      <c r="R232" s="23">
        <f t="shared" si="19"/>
        <v>9.1984750216443645E-2</v>
      </c>
      <c r="S232" s="23">
        <f t="shared" si="19"/>
        <v>3.6676185123866514E-2</v>
      </c>
      <c r="T232" s="23">
        <f t="shared" si="19"/>
        <v>4.2820906177377466E-2</v>
      </c>
      <c r="U232" s="23">
        <f t="shared" si="19"/>
        <v>0.10939745128119446</v>
      </c>
      <c r="V232" s="23">
        <f t="shared" si="19"/>
        <v>2.1720309248598812E-2</v>
      </c>
      <c r="W232" s="23">
        <f t="shared" si="19"/>
        <v>5.9905524249282319E-2</v>
      </c>
      <c r="X232" s="23">
        <f t="shared" si="19"/>
        <v>0.12472317997478621</v>
      </c>
      <c r="Y232" s="23">
        <f t="shared" si="19"/>
        <v>9.6814860944453726E-2</v>
      </c>
      <c r="Z232" s="23">
        <f t="shared" si="19"/>
        <v>0.19097695824536354</v>
      </c>
      <c r="AA232" s="23">
        <f t="shared" si="19"/>
        <v>0.17437003508665341</v>
      </c>
      <c r="AD232" s="1"/>
    </row>
    <row r="233" spans="1:30" x14ac:dyDescent="0.35">
      <c r="A233" s="17">
        <v>39904</v>
      </c>
      <c r="B233" s="10">
        <f t="shared" si="18"/>
        <v>131859500</v>
      </c>
      <c r="C233" s="13">
        <v>700000</v>
      </c>
      <c r="D233" s="4">
        <v>6009000</v>
      </c>
      <c r="E233" s="4">
        <v>11957000</v>
      </c>
      <c r="F233" s="4">
        <v>4794000</v>
      </c>
      <c r="G233" s="4">
        <v>5611100</v>
      </c>
      <c r="H233" s="4">
        <v>14394100</v>
      </c>
      <c r="I233" s="4">
        <v>2832000</v>
      </c>
      <c r="J233" s="4">
        <v>7843000</v>
      </c>
      <c r="K233" s="4">
        <v>16453500</v>
      </c>
      <c r="L233" s="4">
        <v>12977000</v>
      </c>
      <c r="M233" s="4">
        <v>25194800</v>
      </c>
      <c r="N233" s="9">
        <v>23094000</v>
      </c>
      <c r="O233" s="1"/>
      <c r="P233" s="23">
        <f t="shared" si="19"/>
        <v>5.3086808307327114E-3</v>
      </c>
      <c r="Q233" s="23">
        <f t="shared" si="19"/>
        <v>4.5571233016961234E-2</v>
      </c>
      <c r="R233" s="23">
        <f t="shared" si="19"/>
        <v>9.0679852418672907E-2</v>
      </c>
      <c r="S233" s="23">
        <f t="shared" si="19"/>
        <v>3.6356879860760888E-2</v>
      </c>
      <c r="T233" s="23">
        <f t="shared" si="19"/>
        <v>4.2553627156177595E-2</v>
      </c>
      <c r="U233" s="23">
        <f t="shared" si="19"/>
        <v>0.10916240392235675</v>
      </c>
      <c r="V233" s="23">
        <f t="shared" si="19"/>
        <v>2.1477405875192913E-2</v>
      </c>
      <c r="W233" s="23">
        <f t="shared" si="19"/>
        <v>5.9479976793480938E-2</v>
      </c>
      <c r="X233" s="23">
        <f t="shared" si="19"/>
        <v>0.12478054292637239</v>
      </c>
      <c r="Y233" s="23">
        <f t="shared" si="19"/>
        <v>9.8415358772026285E-2</v>
      </c>
      <c r="Z233" s="23">
        <f t="shared" si="19"/>
        <v>0.19107307399163503</v>
      </c>
      <c r="AA233" s="23">
        <f t="shared" si="19"/>
        <v>0.17514096443563035</v>
      </c>
      <c r="AD233" s="1"/>
    </row>
    <row r="234" spans="1:30" x14ac:dyDescent="0.35">
      <c r="A234" s="17">
        <v>39934</v>
      </c>
      <c r="B234" s="10">
        <f t="shared" si="18"/>
        <v>132132300</v>
      </c>
      <c r="C234" s="13">
        <v>692000</v>
      </c>
      <c r="D234" s="4">
        <v>6139000</v>
      </c>
      <c r="E234" s="4">
        <v>11829000</v>
      </c>
      <c r="F234" s="4">
        <v>4802000</v>
      </c>
      <c r="G234" s="4">
        <v>5608600</v>
      </c>
      <c r="H234" s="4">
        <v>14490000</v>
      </c>
      <c r="I234" s="4">
        <v>2812000</v>
      </c>
      <c r="J234" s="4">
        <v>7834000</v>
      </c>
      <c r="K234" s="4">
        <v>16516400.000000002</v>
      </c>
      <c r="L234" s="4">
        <v>13337000</v>
      </c>
      <c r="M234" s="4">
        <v>25047300</v>
      </c>
      <c r="N234" s="9">
        <v>23025000</v>
      </c>
      <c r="O234" s="1"/>
      <c r="P234" s="23">
        <f t="shared" si="19"/>
        <v>5.2371751645888254E-3</v>
      </c>
      <c r="Q234" s="23">
        <f t="shared" si="19"/>
        <v>4.6461009155217912E-2</v>
      </c>
      <c r="R234" s="23">
        <f t="shared" si="19"/>
        <v>8.9523908991215623E-2</v>
      </c>
      <c r="S234" s="23">
        <f t="shared" si="19"/>
        <v>3.6342362919588929E-2</v>
      </c>
      <c r="T234" s="23">
        <f t="shared" si="19"/>
        <v>4.2446850618660235E-2</v>
      </c>
      <c r="U234" s="23">
        <f t="shared" si="19"/>
        <v>0.10966281522383248</v>
      </c>
      <c r="V234" s="23">
        <f t="shared" si="19"/>
        <v>2.1281700235294475E-2</v>
      </c>
      <c r="W234" s="23">
        <f t="shared" si="19"/>
        <v>5.9289061039579267E-2</v>
      </c>
      <c r="X234" s="23">
        <f t="shared" si="19"/>
        <v>0.12499895937632208</v>
      </c>
      <c r="Y234" s="23">
        <f t="shared" ref="Q234:AA257" si="20">L234/$B234</f>
        <v>0.10093671267358549</v>
      </c>
      <c r="Z234" s="23">
        <f t="shared" si="20"/>
        <v>0.18956227962428565</v>
      </c>
      <c r="AA234" s="23">
        <f t="shared" si="20"/>
        <v>0.17425716497782903</v>
      </c>
      <c r="AD234" s="1"/>
    </row>
    <row r="235" spans="1:30" x14ac:dyDescent="0.35">
      <c r="A235" s="17">
        <v>39965</v>
      </c>
      <c r="B235" s="10">
        <f t="shared" si="18"/>
        <v>131949700</v>
      </c>
      <c r="C235" s="13">
        <v>693000</v>
      </c>
      <c r="D235" s="4">
        <v>6202000</v>
      </c>
      <c r="E235" s="4">
        <v>11791000</v>
      </c>
      <c r="F235" s="4">
        <v>4804400</v>
      </c>
      <c r="G235" s="4">
        <v>5610600</v>
      </c>
      <c r="H235" s="4">
        <v>14538000</v>
      </c>
      <c r="I235" s="4">
        <v>2809000</v>
      </c>
      <c r="J235" s="4">
        <v>7866000</v>
      </c>
      <c r="K235" s="4">
        <v>16533200</v>
      </c>
      <c r="L235" s="4">
        <v>13656000</v>
      </c>
      <c r="M235" s="4">
        <v>24882500</v>
      </c>
      <c r="N235" s="9">
        <v>22564000</v>
      </c>
      <c r="O235" s="1"/>
      <c r="P235" s="23">
        <f t="shared" ref="P235:AA274" si="21">C235/$B235</f>
        <v>5.2520013308101493E-3</v>
      </c>
      <c r="Q235" s="23">
        <f t="shared" si="20"/>
        <v>4.700275938482619E-2</v>
      </c>
      <c r="R235" s="23">
        <f t="shared" si="20"/>
        <v>8.9359809078762592E-2</v>
      </c>
      <c r="S235" s="23">
        <f t="shared" si="20"/>
        <v>3.6410844435417436E-2</v>
      </c>
      <c r="T235" s="23">
        <f t="shared" si="20"/>
        <v>4.2520748436714897E-2</v>
      </c>
      <c r="U235" s="23">
        <f t="shared" si="20"/>
        <v>0.11017834826452808</v>
      </c>
      <c r="V235" s="23">
        <f t="shared" si="20"/>
        <v>2.1288415206703767E-2</v>
      </c>
      <c r="W235" s="23">
        <f t="shared" si="20"/>
        <v>5.9613625495169749E-2</v>
      </c>
      <c r="X235" s="23">
        <f t="shared" si="20"/>
        <v>0.12529926176414194</v>
      </c>
      <c r="Y235" s="23">
        <f t="shared" si="20"/>
        <v>0.10349398293440606</v>
      </c>
      <c r="Z235" s="23">
        <f t="shared" si="20"/>
        <v>0.18857564662898058</v>
      </c>
      <c r="AA235" s="23">
        <f t="shared" si="20"/>
        <v>0.17100455703953854</v>
      </c>
      <c r="AD235" s="1"/>
    </row>
    <row r="236" spans="1:30" x14ac:dyDescent="0.35">
      <c r="A236" s="17">
        <v>39995</v>
      </c>
      <c r="B236" s="10">
        <f t="shared" si="18"/>
        <v>130352900</v>
      </c>
      <c r="C236" s="13">
        <v>691000</v>
      </c>
      <c r="D236" s="4">
        <v>6203000</v>
      </c>
      <c r="E236" s="4">
        <v>11704000</v>
      </c>
      <c r="F236" s="4">
        <v>4728400.0000000009</v>
      </c>
      <c r="G236" s="4">
        <v>5584600</v>
      </c>
      <c r="H236" s="4">
        <v>14483600</v>
      </c>
      <c r="I236" s="4">
        <v>2789000</v>
      </c>
      <c r="J236" s="4">
        <v>7863000</v>
      </c>
      <c r="K236" s="4">
        <v>16528900.000000002</v>
      </c>
      <c r="L236" s="4">
        <v>13746000</v>
      </c>
      <c r="M236" s="4">
        <v>24751400</v>
      </c>
      <c r="N236" s="9">
        <v>21280000</v>
      </c>
      <c r="O236" s="1"/>
      <c r="P236" s="23">
        <f t="shared" si="21"/>
        <v>5.3009944542852516E-3</v>
      </c>
      <c r="Q236" s="23">
        <f t="shared" si="20"/>
        <v>4.7586206367483959E-2</v>
      </c>
      <c r="R236" s="23">
        <f t="shared" si="20"/>
        <v>8.9787031972437897E-2</v>
      </c>
      <c r="S236" s="23">
        <f t="shared" si="20"/>
        <v>3.6273838173143835E-2</v>
      </c>
      <c r="T236" s="23">
        <f t="shared" si="20"/>
        <v>4.2842161547614208E-2</v>
      </c>
      <c r="U236" s="23">
        <f t="shared" si="20"/>
        <v>0.11111068491763512</v>
      </c>
      <c r="V236" s="23">
        <f t="shared" si="20"/>
        <v>2.139576488133367E-2</v>
      </c>
      <c r="W236" s="23">
        <f t="shared" si="20"/>
        <v>6.0320867429876898E-2</v>
      </c>
      <c r="X236" s="23">
        <f t="shared" si="20"/>
        <v>0.12680116821336543</v>
      </c>
      <c r="Y236" s="23">
        <f t="shared" si="20"/>
        <v>0.10545219937569475</v>
      </c>
      <c r="Z236" s="23">
        <f t="shared" si="20"/>
        <v>0.18987993362633282</v>
      </c>
      <c r="AA236" s="23">
        <f t="shared" si="20"/>
        <v>0.16324914904079618</v>
      </c>
      <c r="AD236" s="1"/>
    </row>
    <row r="237" spans="1:30" x14ac:dyDescent="0.35">
      <c r="A237" s="17">
        <v>40026</v>
      </c>
      <c r="B237" s="10">
        <f t="shared" si="18"/>
        <v>130230700</v>
      </c>
      <c r="C237" s="13">
        <v>681000</v>
      </c>
      <c r="D237" s="4">
        <v>6158000</v>
      </c>
      <c r="E237" s="4">
        <v>11722000</v>
      </c>
      <c r="F237" s="4">
        <v>4721800</v>
      </c>
      <c r="G237" s="4">
        <v>5560200</v>
      </c>
      <c r="H237" s="4">
        <v>14489600</v>
      </c>
      <c r="I237" s="4">
        <v>2774000</v>
      </c>
      <c r="J237" s="4">
        <v>7827000</v>
      </c>
      <c r="K237" s="4">
        <v>16562300</v>
      </c>
      <c r="L237" s="4">
        <v>13675000</v>
      </c>
      <c r="M237" s="4">
        <v>24710800</v>
      </c>
      <c r="N237" s="9">
        <v>21349000</v>
      </c>
      <c r="O237" s="1"/>
      <c r="P237" s="23">
        <f t="shared" si="21"/>
        <v>5.2291817520753554E-3</v>
      </c>
      <c r="Q237" s="23">
        <f t="shared" si="20"/>
        <v>4.7285317517298149E-2</v>
      </c>
      <c r="R237" s="23">
        <f t="shared" si="20"/>
        <v>9.0009498528380791E-2</v>
      </c>
      <c r="S237" s="23">
        <f t="shared" si="20"/>
        <v>3.6257195883919846E-2</v>
      </c>
      <c r="T237" s="23">
        <f t="shared" si="20"/>
        <v>4.2695002023332443E-2</v>
      </c>
      <c r="U237" s="23">
        <f t="shared" si="20"/>
        <v>0.11126101602771082</v>
      </c>
      <c r="V237" s="23">
        <f t="shared" si="20"/>
        <v>2.1300661057646161E-2</v>
      </c>
      <c r="W237" s="23">
        <f t="shared" si="20"/>
        <v>6.010103608442556E-2</v>
      </c>
      <c r="X237" s="23">
        <f t="shared" si="20"/>
        <v>0.12717661810924766</v>
      </c>
      <c r="Y237" s="23">
        <f t="shared" si="20"/>
        <v>0.10500596249578632</v>
      </c>
      <c r="Z237" s="23">
        <f t="shared" si="20"/>
        <v>0.18974635013095992</v>
      </c>
      <c r="AA237" s="23">
        <f t="shared" si="20"/>
        <v>0.16393216038921699</v>
      </c>
      <c r="AD237" s="1"/>
    </row>
    <row r="238" spans="1:30" x14ac:dyDescent="0.35">
      <c r="A238" s="17">
        <v>40057</v>
      </c>
      <c r="B238" s="10">
        <f t="shared" si="18"/>
        <v>130589900</v>
      </c>
      <c r="C238" s="13">
        <v>678000</v>
      </c>
      <c r="D238" s="4">
        <v>6036000</v>
      </c>
      <c r="E238" s="4">
        <v>11685000</v>
      </c>
      <c r="F238" s="4">
        <v>4783500</v>
      </c>
      <c r="G238" s="4">
        <v>5527000</v>
      </c>
      <c r="H238" s="4">
        <v>14362000</v>
      </c>
      <c r="I238" s="4">
        <v>2762000</v>
      </c>
      <c r="J238" s="4">
        <v>7773000</v>
      </c>
      <c r="K238" s="4">
        <v>16588099.999999998</v>
      </c>
      <c r="L238" s="4">
        <v>13245000</v>
      </c>
      <c r="M238" s="4">
        <v>24859300</v>
      </c>
      <c r="N238" s="9">
        <v>22291000</v>
      </c>
      <c r="O238" s="1"/>
      <c r="P238" s="23">
        <f t="shared" si="21"/>
        <v>5.1918257078074183E-3</v>
      </c>
      <c r="Q238" s="23">
        <f t="shared" si="20"/>
        <v>4.6221032407559849E-2</v>
      </c>
      <c r="R238" s="23">
        <f t="shared" si="20"/>
        <v>8.9478589079247328E-2</v>
      </c>
      <c r="S238" s="23">
        <f t="shared" si="20"/>
        <v>3.6629938456189948E-2</v>
      </c>
      <c r="T238" s="23">
        <f t="shared" si="20"/>
        <v>4.2323334346683776E-2</v>
      </c>
      <c r="U238" s="23">
        <f t="shared" si="20"/>
        <v>0.10997787730904152</v>
      </c>
      <c r="V238" s="23">
        <f t="shared" si="20"/>
        <v>2.1150180833280369E-2</v>
      </c>
      <c r="W238" s="23">
        <f t="shared" si="20"/>
        <v>5.952221419880098E-2</v>
      </c>
      <c r="X238" s="23">
        <f t="shared" si="20"/>
        <v>0.12702437171634251</v>
      </c>
      <c r="Y238" s="23">
        <f t="shared" si="20"/>
        <v>0.101424382743229</v>
      </c>
      <c r="Z238" s="23">
        <f t="shared" si="20"/>
        <v>0.19036158232757663</v>
      </c>
      <c r="AA238" s="23">
        <f t="shared" si="20"/>
        <v>0.17069467087424064</v>
      </c>
      <c r="AD238" s="1"/>
    </row>
    <row r="239" spans="1:30" x14ac:dyDescent="0.35">
      <c r="A239" s="17">
        <v>40087</v>
      </c>
      <c r="B239" s="10">
        <f t="shared" si="18"/>
        <v>131187900</v>
      </c>
      <c r="C239" s="13">
        <v>669000</v>
      </c>
      <c r="D239" s="4">
        <v>5958000</v>
      </c>
      <c r="E239" s="4">
        <v>11607000</v>
      </c>
      <c r="F239" s="4">
        <v>4782700.0000000009</v>
      </c>
      <c r="G239" s="4">
        <v>5521900</v>
      </c>
      <c r="H239" s="4">
        <v>14407100</v>
      </c>
      <c r="I239" s="4">
        <v>2762000</v>
      </c>
      <c r="J239" s="4">
        <v>7760000</v>
      </c>
      <c r="K239" s="4">
        <v>16671500</v>
      </c>
      <c r="L239" s="4">
        <v>12956000</v>
      </c>
      <c r="M239" s="4">
        <v>25187700</v>
      </c>
      <c r="N239" s="9">
        <v>22905000</v>
      </c>
      <c r="O239" s="1"/>
      <c r="P239" s="23">
        <f t="shared" si="21"/>
        <v>5.0995556754853157E-3</v>
      </c>
      <c r="Q239" s="23">
        <f t="shared" si="20"/>
        <v>4.5415773863290744E-2</v>
      </c>
      <c r="R239" s="23">
        <f t="shared" si="20"/>
        <v>8.8476147571536698E-2</v>
      </c>
      <c r="S239" s="23">
        <f t="shared" si="20"/>
        <v>3.6456868354474772E-2</v>
      </c>
      <c r="T239" s="23">
        <f t="shared" si="20"/>
        <v>4.2091534356445984E-2</v>
      </c>
      <c r="U239" s="23">
        <f t="shared" si="20"/>
        <v>0.10982034166260761</v>
      </c>
      <c r="V239" s="23">
        <f t="shared" si="20"/>
        <v>2.105377096515761E-2</v>
      </c>
      <c r="W239" s="23">
        <f t="shared" si="20"/>
        <v>5.9151796773940279E-2</v>
      </c>
      <c r="X239" s="23">
        <f t="shared" si="20"/>
        <v>0.12708107988617853</v>
      </c>
      <c r="Y239" s="23">
        <f t="shared" si="20"/>
        <v>9.8759108118965239E-2</v>
      </c>
      <c r="Z239" s="23">
        <f t="shared" si="20"/>
        <v>0.19199712778388861</v>
      </c>
      <c r="AA239" s="23">
        <f t="shared" si="20"/>
        <v>0.17459689498802863</v>
      </c>
      <c r="AD239" s="1"/>
    </row>
    <row r="240" spans="1:30" x14ac:dyDescent="0.35">
      <c r="A240" s="17">
        <v>40118</v>
      </c>
      <c r="B240" s="10">
        <f t="shared" si="18"/>
        <v>131234600</v>
      </c>
      <c r="C240" s="13">
        <v>669000</v>
      </c>
      <c r="D240" s="4">
        <v>5822000</v>
      </c>
      <c r="E240" s="4">
        <v>11550000</v>
      </c>
      <c r="F240" s="4">
        <v>4780700</v>
      </c>
      <c r="G240" s="4">
        <v>5510900</v>
      </c>
      <c r="H240" s="4">
        <v>14724200</v>
      </c>
      <c r="I240" s="4">
        <v>2763000</v>
      </c>
      <c r="J240" s="4">
        <v>7750000</v>
      </c>
      <c r="K240" s="4">
        <v>16719000</v>
      </c>
      <c r="L240" s="4">
        <v>12735000</v>
      </c>
      <c r="M240" s="4">
        <v>25203800</v>
      </c>
      <c r="N240" s="9">
        <v>23007000</v>
      </c>
      <c r="O240" s="1"/>
      <c r="P240" s="23">
        <f t="shared" si="21"/>
        <v>5.0977409920859289E-3</v>
      </c>
      <c r="Q240" s="23">
        <f t="shared" si="20"/>
        <v>4.4363300532024329E-2</v>
      </c>
      <c r="R240" s="23">
        <f t="shared" si="20"/>
        <v>8.8010326544981282E-2</v>
      </c>
      <c r="S240" s="23">
        <f t="shared" si="20"/>
        <v>3.6428655247930042E-2</v>
      </c>
      <c r="T240" s="23">
        <f t="shared" si="20"/>
        <v>4.199273667157899E-2</v>
      </c>
      <c r="U240" s="23">
        <f t="shared" si="20"/>
        <v>0.11219754546438211</v>
      </c>
      <c r="V240" s="23">
        <f t="shared" si="20"/>
        <v>2.1053898895565651E-2</v>
      </c>
      <c r="W240" s="23">
        <f t="shared" si="20"/>
        <v>5.905454811459783E-2</v>
      </c>
      <c r="X240" s="23">
        <f t="shared" si="20"/>
        <v>0.12739780515199498</v>
      </c>
      <c r="Y240" s="23">
        <f t="shared" si="20"/>
        <v>9.7039957450245587E-2</v>
      </c>
      <c r="Z240" s="23">
        <f t="shared" si="20"/>
        <v>0.19205148642202591</v>
      </c>
      <c r="AA240" s="23">
        <f t="shared" si="20"/>
        <v>0.17531199851258739</v>
      </c>
      <c r="AD240" s="1"/>
    </row>
    <row r="241" spans="1:30" x14ac:dyDescent="0.35">
      <c r="A241" s="17">
        <v>40148</v>
      </c>
      <c r="B241" s="10">
        <f t="shared" si="18"/>
        <v>130689400</v>
      </c>
      <c r="C241" s="13">
        <v>661000</v>
      </c>
      <c r="D241" s="4">
        <v>5566000</v>
      </c>
      <c r="E241" s="4">
        <v>11494000</v>
      </c>
      <c r="F241" s="4">
        <v>4797800</v>
      </c>
      <c r="G241" s="4">
        <v>5489200</v>
      </c>
      <c r="H241" s="4">
        <v>14857800</v>
      </c>
      <c r="I241" s="4">
        <v>2755000</v>
      </c>
      <c r="J241" s="4">
        <v>7757000</v>
      </c>
      <c r="K241" s="4">
        <v>16746099.999999998</v>
      </c>
      <c r="L241" s="4">
        <v>12631000</v>
      </c>
      <c r="M241" s="4">
        <v>25094500</v>
      </c>
      <c r="N241" s="9">
        <v>22840000</v>
      </c>
      <c r="O241" s="1"/>
      <c r="P241" s="23">
        <f t="shared" si="21"/>
        <v>5.0577935165361538E-3</v>
      </c>
      <c r="Q241" s="23">
        <f t="shared" si="20"/>
        <v>4.258952906662667E-2</v>
      </c>
      <c r="R241" s="23">
        <f t="shared" si="20"/>
        <v>8.7948984385879808E-2</v>
      </c>
      <c r="S241" s="23">
        <f t="shared" si="20"/>
        <v>3.6711470096274068E-2</v>
      </c>
      <c r="T241" s="23">
        <f t="shared" si="20"/>
        <v>4.2001876204191005E-2</v>
      </c>
      <c r="U241" s="23">
        <f t="shared" si="20"/>
        <v>0.11368787369136288</v>
      </c>
      <c r="V241" s="23">
        <f t="shared" si="20"/>
        <v>2.1080516093883665E-2</v>
      </c>
      <c r="W241" s="23">
        <f t="shared" si="20"/>
        <v>5.9354469451998404E-2</v>
      </c>
      <c r="X241" s="23">
        <f t="shared" si="20"/>
        <v>0.12813663541190026</v>
      </c>
      <c r="Y241" s="23">
        <f t="shared" si="20"/>
        <v>9.6649001372720353E-2</v>
      </c>
      <c r="Z241" s="23">
        <f t="shared" si="20"/>
        <v>0.19201633797385251</v>
      </c>
      <c r="AA241" s="23">
        <f t="shared" si="20"/>
        <v>0.1747655127347742</v>
      </c>
      <c r="AD241" s="1"/>
    </row>
    <row r="242" spans="1:30" x14ac:dyDescent="0.35">
      <c r="A242" s="17">
        <v>40179</v>
      </c>
      <c r="B242" s="10">
        <f t="shared" si="18"/>
        <v>127820200</v>
      </c>
      <c r="C242" s="13">
        <v>652000</v>
      </c>
      <c r="D242" s="4">
        <v>5197000</v>
      </c>
      <c r="E242" s="4">
        <v>11357000</v>
      </c>
      <c r="F242" s="4">
        <v>4658500</v>
      </c>
      <c r="G242" s="4">
        <v>5403500</v>
      </c>
      <c r="H242" s="4">
        <v>14285000</v>
      </c>
      <c r="I242" s="4">
        <v>2710000</v>
      </c>
      <c r="J242" s="4">
        <v>7686000</v>
      </c>
      <c r="K242" s="4">
        <v>16673900.000000002</v>
      </c>
      <c r="L242" s="4">
        <v>12315000</v>
      </c>
      <c r="M242" s="4">
        <v>24506300</v>
      </c>
      <c r="N242" s="9">
        <v>22376000</v>
      </c>
      <c r="O242" s="1"/>
      <c r="P242" s="23">
        <f t="shared" si="21"/>
        <v>5.1009151918084937E-3</v>
      </c>
      <c r="Q242" s="23">
        <f t="shared" si="21"/>
        <v>4.0658675232866169E-2</v>
      </c>
      <c r="R242" s="23">
        <f t="shared" si="21"/>
        <v>8.885137091007525E-2</v>
      </c>
      <c r="S242" s="23">
        <f t="shared" si="20"/>
        <v>3.6445726105889364E-2</v>
      </c>
      <c r="T242" s="23">
        <f t="shared" si="20"/>
        <v>4.2274225826590787E-2</v>
      </c>
      <c r="U242" s="23">
        <f t="shared" si="20"/>
        <v>0.11175854833586554</v>
      </c>
      <c r="V242" s="23">
        <f t="shared" si="20"/>
        <v>2.12016567021488E-2</v>
      </c>
      <c r="W242" s="23">
        <f t="shared" si="20"/>
        <v>6.0131340742699511E-2</v>
      </c>
      <c r="X242" s="23">
        <f t="shared" si="20"/>
        <v>0.13044808254094425</v>
      </c>
      <c r="Y242" s="23">
        <f t="shared" si="20"/>
        <v>9.6346273906628213E-2</v>
      </c>
      <c r="Z242" s="23">
        <f t="shared" si="20"/>
        <v>0.19172478215493327</v>
      </c>
      <c r="AA242" s="23">
        <f t="shared" si="20"/>
        <v>0.17505840234955039</v>
      </c>
      <c r="AD242" s="1"/>
    </row>
    <row r="243" spans="1:30" x14ac:dyDescent="0.35">
      <c r="A243" s="17">
        <v>40210</v>
      </c>
      <c r="B243" s="10">
        <f t="shared" si="18"/>
        <v>128254700</v>
      </c>
      <c r="C243" s="13">
        <v>659000</v>
      </c>
      <c r="D243" s="4">
        <v>5088000</v>
      </c>
      <c r="E243" s="4">
        <v>11340000</v>
      </c>
      <c r="F243" s="4">
        <v>4638400</v>
      </c>
      <c r="G243" s="4">
        <v>5390800</v>
      </c>
      <c r="H243" s="4">
        <v>14117300</v>
      </c>
      <c r="I243" s="4">
        <v>2724000</v>
      </c>
      <c r="J243" s="4">
        <v>7680000</v>
      </c>
      <c r="K243" s="4">
        <v>16688300</v>
      </c>
      <c r="L243" s="4">
        <v>12359000</v>
      </c>
      <c r="M243" s="4">
        <v>24804900</v>
      </c>
      <c r="N243" s="9">
        <v>22765000</v>
      </c>
      <c r="O243" s="1"/>
      <c r="P243" s="23">
        <f t="shared" si="21"/>
        <v>5.1382132584614831E-3</v>
      </c>
      <c r="Q243" s="23">
        <f t="shared" si="21"/>
        <v>3.9671060787635853E-2</v>
      </c>
      <c r="R243" s="23">
        <f t="shared" si="21"/>
        <v>8.8417812368669524E-2</v>
      </c>
      <c r="S243" s="23">
        <f t="shared" si="20"/>
        <v>3.6165536233759857E-2</v>
      </c>
      <c r="T243" s="23">
        <f t="shared" si="20"/>
        <v>4.2031987911554117E-2</v>
      </c>
      <c r="U243" s="23">
        <f t="shared" si="20"/>
        <v>0.11007237941377587</v>
      </c>
      <c r="V243" s="23">
        <f t="shared" si="20"/>
        <v>2.1238987733003156E-2</v>
      </c>
      <c r="W243" s="23">
        <f t="shared" si="20"/>
        <v>5.9880846471903171E-2</v>
      </c>
      <c r="X243" s="23">
        <f t="shared" si="20"/>
        <v>0.13011842840847157</v>
      </c>
      <c r="Y243" s="23">
        <f t="shared" si="20"/>
        <v>9.6362940305501479E-2</v>
      </c>
      <c r="Z243" s="23">
        <f t="shared" si="20"/>
        <v>0.1934034386264207</v>
      </c>
      <c r="AA243" s="23">
        <f t="shared" si="20"/>
        <v>0.17749836848084319</v>
      </c>
      <c r="AD243" s="1"/>
    </row>
    <row r="244" spans="1:30" x14ac:dyDescent="0.35">
      <c r="A244" s="17">
        <v>40238</v>
      </c>
      <c r="B244" s="10">
        <f t="shared" si="18"/>
        <v>129088900</v>
      </c>
      <c r="C244" s="13">
        <v>668000</v>
      </c>
      <c r="D244" s="4">
        <v>5213000</v>
      </c>
      <c r="E244" s="4">
        <v>11367000</v>
      </c>
      <c r="F244" s="4">
        <v>4664200</v>
      </c>
      <c r="G244" s="4">
        <v>5410400</v>
      </c>
      <c r="H244" s="4">
        <v>14203500</v>
      </c>
      <c r="I244" s="4">
        <v>2715000</v>
      </c>
      <c r="J244" s="4">
        <v>7668000</v>
      </c>
      <c r="K244" s="4">
        <v>16757000</v>
      </c>
      <c r="L244" s="4">
        <v>12578000</v>
      </c>
      <c r="M244" s="4">
        <v>24931800</v>
      </c>
      <c r="N244" s="9">
        <v>22913000</v>
      </c>
      <c r="O244" s="1"/>
      <c r="P244" s="23">
        <f t="shared" si="21"/>
        <v>5.1747284235902549E-3</v>
      </c>
      <c r="Q244" s="23">
        <f t="shared" si="21"/>
        <v>4.038302286253892E-2</v>
      </c>
      <c r="R244" s="23">
        <f t="shared" si="21"/>
        <v>8.8055595794835961E-2</v>
      </c>
      <c r="S244" s="23">
        <f t="shared" si="20"/>
        <v>3.6131689091780939E-2</v>
      </c>
      <c r="T244" s="23">
        <f t="shared" si="20"/>
        <v>4.1912201591306458E-2</v>
      </c>
      <c r="U244" s="23">
        <f t="shared" si="20"/>
        <v>0.11002882509650326</v>
      </c>
      <c r="V244" s="23">
        <f t="shared" si="20"/>
        <v>2.1032017470131049E-2</v>
      </c>
      <c r="W244" s="23">
        <f t="shared" si="20"/>
        <v>5.9400924479176755E-2</v>
      </c>
      <c r="X244" s="23">
        <f t="shared" si="20"/>
        <v>0.12980976675763756</v>
      </c>
      <c r="Y244" s="23">
        <f t="shared" si="20"/>
        <v>9.7436727712452431E-2</v>
      </c>
      <c r="Z244" s="23">
        <f t="shared" si="20"/>
        <v>0.19313666783123878</v>
      </c>
      <c r="AA244" s="23">
        <f t="shared" si="20"/>
        <v>0.17749783288880763</v>
      </c>
      <c r="AD244" s="1"/>
    </row>
    <row r="245" spans="1:30" x14ac:dyDescent="0.35">
      <c r="A245" s="17">
        <v>40269</v>
      </c>
      <c r="B245" s="10">
        <f t="shared" si="18"/>
        <v>130211500</v>
      </c>
      <c r="C245" s="13">
        <v>677000</v>
      </c>
      <c r="D245" s="4">
        <v>5418000</v>
      </c>
      <c r="E245" s="4">
        <v>11425000</v>
      </c>
      <c r="F245" s="4">
        <v>4682100</v>
      </c>
      <c r="G245" s="4">
        <v>5428000</v>
      </c>
      <c r="H245" s="4">
        <v>14263700</v>
      </c>
      <c r="I245" s="4">
        <v>2714000</v>
      </c>
      <c r="J245" s="4">
        <v>7681000</v>
      </c>
      <c r="K245" s="4">
        <v>16781600</v>
      </c>
      <c r="L245" s="4">
        <v>12915000</v>
      </c>
      <c r="M245" s="4">
        <v>25234100</v>
      </c>
      <c r="N245" s="9">
        <v>22992000</v>
      </c>
      <c r="O245" s="1"/>
      <c r="P245" s="23">
        <f t="shared" si="21"/>
        <v>5.1992335546399513E-3</v>
      </c>
      <c r="Q245" s="23">
        <f t="shared" si="21"/>
        <v>4.1609228063573492E-2</v>
      </c>
      <c r="R245" s="23">
        <f t="shared" si="21"/>
        <v>8.7741866117816009E-2</v>
      </c>
      <c r="S245" s="23">
        <f t="shared" si="20"/>
        <v>3.5957653509866641E-2</v>
      </c>
      <c r="T245" s="23">
        <f t="shared" si="20"/>
        <v>4.1686026195842919E-2</v>
      </c>
      <c r="U245" s="23">
        <f t="shared" si="20"/>
        <v>0.10954255192513718</v>
      </c>
      <c r="V245" s="23">
        <f t="shared" si="20"/>
        <v>2.084301309792146E-2</v>
      </c>
      <c r="W245" s="23">
        <f t="shared" si="20"/>
        <v>5.8988645396143964E-2</v>
      </c>
      <c r="X245" s="23">
        <f t="shared" si="20"/>
        <v>0.12887955364925524</v>
      </c>
      <c r="Y245" s="23">
        <f t="shared" si="20"/>
        <v>9.9184787825960075E-2</v>
      </c>
      <c r="Z245" s="23">
        <f t="shared" si="20"/>
        <v>0.19379317494998521</v>
      </c>
      <c r="AA245" s="23">
        <f t="shared" si="20"/>
        <v>0.17657426571385784</v>
      </c>
      <c r="AD245" s="1"/>
    </row>
    <row r="246" spans="1:30" x14ac:dyDescent="0.35">
      <c r="A246" s="17">
        <v>40299</v>
      </c>
      <c r="B246" s="10">
        <f t="shared" si="18"/>
        <v>131327900</v>
      </c>
      <c r="C246" s="13">
        <v>695000</v>
      </c>
      <c r="D246" s="4">
        <v>5561000</v>
      </c>
      <c r="E246" s="4">
        <v>11499000</v>
      </c>
      <c r="F246" s="4">
        <v>4720800</v>
      </c>
      <c r="G246" s="4">
        <v>5446100</v>
      </c>
      <c r="H246" s="4">
        <v>14374500</v>
      </c>
      <c r="I246" s="4">
        <v>2716000</v>
      </c>
      <c r="J246" s="4">
        <v>7690000</v>
      </c>
      <c r="K246" s="4">
        <v>16807700</v>
      </c>
      <c r="L246" s="4">
        <v>13243000</v>
      </c>
      <c r="M246" s="4">
        <v>25175800</v>
      </c>
      <c r="N246" s="9">
        <v>23399000</v>
      </c>
      <c r="O246" s="1"/>
      <c r="P246" s="23">
        <f t="shared" si="21"/>
        <v>5.2920971096012352E-3</v>
      </c>
      <c r="Q246" s="23">
        <f t="shared" si="21"/>
        <v>4.2344391405025134E-2</v>
      </c>
      <c r="R246" s="23">
        <f t="shared" si="21"/>
        <v>8.7559459947200866E-2</v>
      </c>
      <c r="S246" s="23">
        <f t="shared" si="20"/>
        <v>3.5946664798569075E-2</v>
      </c>
      <c r="T246" s="23">
        <f t="shared" si="20"/>
        <v>4.1469482113092496E-2</v>
      </c>
      <c r="U246" s="23">
        <f t="shared" si="20"/>
        <v>0.10945503583016251</v>
      </c>
      <c r="V246" s="23">
        <f t="shared" si="20"/>
        <v>2.0681058632628712E-2</v>
      </c>
      <c r="W246" s="23">
        <f t="shared" si="20"/>
        <v>5.8555721975299992E-2</v>
      </c>
      <c r="X246" s="23">
        <f t="shared" si="20"/>
        <v>0.12798270588351751</v>
      </c>
      <c r="Y246" s="23">
        <f t="shared" si="20"/>
        <v>0.1008391971546031</v>
      </c>
      <c r="Z246" s="23">
        <f t="shared" si="20"/>
        <v>0.19170183944158095</v>
      </c>
      <c r="AA246" s="23">
        <f t="shared" si="20"/>
        <v>0.1781723457087184</v>
      </c>
      <c r="AD246" s="1"/>
    </row>
    <row r="247" spans="1:30" x14ac:dyDescent="0.35">
      <c r="A247" s="17">
        <v>40330</v>
      </c>
      <c r="B247" s="10">
        <f t="shared" si="18"/>
        <v>131448100</v>
      </c>
      <c r="C247" s="13">
        <v>708000</v>
      </c>
      <c r="D247" s="4">
        <v>5698000</v>
      </c>
      <c r="E247" s="4">
        <v>11613000</v>
      </c>
      <c r="F247" s="4">
        <v>4755099.9999999991</v>
      </c>
      <c r="G247" s="4">
        <v>5477900</v>
      </c>
      <c r="H247" s="4">
        <v>14436200</v>
      </c>
      <c r="I247" s="4">
        <v>2711000</v>
      </c>
      <c r="J247" s="4">
        <v>7735000</v>
      </c>
      <c r="K247" s="4">
        <v>16811400</v>
      </c>
      <c r="L247" s="4">
        <v>13616000</v>
      </c>
      <c r="M247" s="4">
        <v>25148500</v>
      </c>
      <c r="N247" s="9">
        <v>22738000</v>
      </c>
      <c r="O247" s="1"/>
      <c r="P247" s="23">
        <f t="shared" si="21"/>
        <v>5.3861562091806576E-3</v>
      </c>
      <c r="Q247" s="23">
        <f t="shared" si="21"/>
        <v>4.3347906892530208E-2</v>
      </c>
      <c r="R247" s="23">
        <f t="shared" si="21"/>
        <v>8.8346655448043751E-2</v>
      </c>
      <c r="S247" s="23">
        <f t="shared" si="20"/>
        <v>3.6174733602083252E-2</v>
      </c>
      <c r="T247" s="23">
        <f t="shared" si="20"/>
        <v>4.1673481777218538E-2</v>
      </c>
      <c r="U247" s="23">
        <f t="shared" si="20"/>
        <v>0.10982433371041499</v>
      </c>
      <c r="V247" s="23">
        <f t="shared" si="20"/>
        <v>2.0624109439390907E-2</v>
      </c>
      <c r="W247" s="23">
        <f t="shared" si="20"/>
        <v>5.8844517341825407E-2</v>
      </c>
      <c r="X247" s="23">
        <f t="shared" si="20"/>
        <v>0.12789382273307867</v>
      </c>
      <c r="Y247" s="23">
        <f t="shared" si="20"/>
        <v>0.103584608678254</v>
      </c>
      <c r="Z247" s="23">
        <f t="shared" si="20"/>
        <v>0.1913188551222878</v>
      </c>
      <c r="AA247" s="23">
        <f t="shared" si="20"/>
        <v>0.17298081904569179</v>
      </c>
      <c r="AD247" s="1"/>
    </row>
    <row r="248" spans="1:30" x14ac:dyDescent="0.35">
      <c r="A248" s="17">
        <v>40360</v>
      </c>
      <c r="B248" s="10">
        <f t="shared" si="18"/>
        <v>130110700</v>
      </c>
      <c r="C248" s="13">
        <v>721000</v>
      </c>
      <c r="D248" s="4">
        <v>5763000</v>
      </c>
      <c r="E248" s="4">
        <v>11614000</v>
      </c>
      <c r="F248" s="4">
        <v>4718200</v>
      </c>
      <c r="G248" s="4">
        <v>5479400</v>
      </c>
      <c r="H248" s="4">
        <v>14439500</v>
      </c>
      <c r="I248" s="4">
        <v>2710000</v>
      </c>
      <c r="J248" s="4">
        <v>7736000</v>
      </c>
      <c r="K248" s="4">
        <v>16795600</v>
      </c>
      <c r="L248" s="4">
        <v>13720000</v>
      </c>
      <c r="M248" s="4">
        <v>25087000</v>
      </c>
      <c r="N248" s="9">
        <v>21327000</v>
      </c>
      <c r="O248" s="1"/>
      <c r="P248" s="23">
        <f t="shared" si="21"/>
        <v>5.5414351010331974E-3</v>
      </c>
      <c r="Q248" s="23">
        <f t="shared" si="21"/>
        <v>4.429305199341791E-2</v>
      </c>
      <c r="R248" s="23">
        <f t="shared" si="21"/>
        <v>8.9262451128154716E-2</v>
      </c>
      <c r="S248" s="23">
        <f t="shared" si="20"/>
        <v>3.6262966842849971E-2</v>
      </c>
      <c r="T248" s="23">
        <f t="shared" si="20"/>
        <v>4.2113369615258391E-2</v>
      </c>
      <c r="U248" s="23">
        <f t="shared" si="20"/>
        <v>0.11097857439856983</v>
      </c>
      <c r="V248" s="23">
        <f t="shared" si="20"/>
        <v>2.082841764743407E-2</v>
      </c>
      <c r="W248" s="23">
        <f t="shared" si="20"/>
        <v>5.9457062332306257E-2</v>
      </c>
      <c r="X248" s="23">
        <f t="shared" si="20"/>
        <v>0.12908700053108621</v>
      </c>
      <c r="Y248" s="23">
        <f t="shared" si="20"/>
        <v>0.10544866794199094</v>
      </c>
      <c r="Z248" s="23">
        <f t="shared" si="20"/>
        <v>0.19281273561667103</v>
      </c>
      <c r="AA248" s="23">
        <f t="shared" si="20"/>
        <v>0.16391426685122745</v>
      </c>
      <c r="AD248" s="1"/>
    </row>
    <row r="249" spans="1:30" x14ac:dyDescent="0.35">
      <c r="A249" s="17">
        <v>40391</v>
      </c>
      <c r="B249" s="10">
        <f t="shared" si="18"/>
        <v>130174400</v>
      </c>
      <c r="C249" s="13">
        <v>728000</v>
      </c>
      <c r="D249" s="4">
        <v>5819000</v>
      </c>
      <c r="E249" s="4">
        <v>11651000</v>
      </c>
      <c r="F249" s="4">
        <v>4717900</v>
      </c>
      <c r="G249" s="4">
        <v>5472800</v>
      </c>
      <c r="H249" s="4">
        <v>14457900</v>
      </c>
      <c r="I249" s="4">
        <v>2712000</v>
      </c>
      <c r="J249" s="4">
        <v>7720000</v>
      </c>
      <c r="K249" s="4">
        <v>16822900</v>
      </c>
      <c r="L249" s="4">
        <v>13712000</v>
      </c>
      <c r="M249" s="4">
        <v>25121900</v>
      </c>
      <c r="N249" s="9">
        <v>21239000</v>
      </c>
      <c r="O249" s="1"/>
      <c r="P249" s="23">
        <f t="shared" si="21"/>
        <v>5.5924974495753389E-3</v>
      </c>
      <c r="Q249" s="23">
        <f t="shared" si="21"/>
        <v>4.4701569586646839E-2</v>
      </c>
      <c r="R249" s="23">
        <f t="shared" si="21"/>
        <v>8.9503005199178948E-2</v>
      </c>
      <c r="S249" s="23">
        <f t="shared" si="20"/>
        <v>3.6242917194164136E-2</v>
      </c>
      <c r="T249" s="23">
        <f t="shared" si="20"/>
        <v>4.2042060497302081E-2</v>
      </c>
      <c r="U249" s="23">
        <f t="shared" si="20"/>
        <v>0.11106561658820782</v>
      </c>
      <c r="V249" s="23">
        <f t="shared" si="20"/>
        <v>2.0833589400066372E-2</v>
      </c>
      <c r="W249" s="23">
        <f t="shared" si="20"/>
        <v>5.9305055371870349E-2</v>
      </c>
      <c r="X249" s="23">
        <f t="shared" si="20"/>
        <v>0.12923355129733649</v>
      </c>
      <c r="Y249" s="23">
        <f t="shared" si="20"/>
        <v>0.10533561130299045</v>
      </c>
      <c r="Z249" s="23">
        <f t="shared" si="20"/>
        <v>0.19298648582209713</v>
      </c>
      <c r="AA249" s="23">
        <f t="shared" si="20"/>
        <v>0.16315804029056405</v>
      </c>
      <c r="AD249" s="1"/>
    </row>
    <row r="250" spans="1:30" x14ac:dyDescent="0.35">
      <c r="A250" s="17">
        <v>40422</v>
      </c>
      <c r="B250" s="10">
        <f t="shared" si="18"/>
        <v>130667500</v>
      </c>
      <c r="C250" s="13">
        <v>732000</v>
      </c>
      <c r="D250" s="4">
        <v>5733000</v>
      </c>
      <c r="E250" s="4">
        <v>11638000</v>
      </c>
      <c r="F250" s="4">
        <v>4801799.9999999991</v>
      </c>
      <c r="G250" s="4">
        <v>5459500</v>
      </c>
      <c r="H250" s="4">
        <v>14355200</v>
      </c>
      <c r="I250" s="4">
        <v>2688000</v>
      </c>
      <c r="J250" s="4">
        <v>7684000</v>
      </c>
      <c r="K250" s="4">
        <v>16835700</v>
      </c>
      <c r="L250" s="4">
        <v>13351000</v>
      </c>
      <c r="M250" s="4">
        <v>25288300</v>
      </c>
      <c r="N250" s="9">
        <v>22101000</v>
      </c>
      <c r="O250" s="1"/>
      <c r="P250" s="23">
        <f t="shared" si="21"/>
        <v>5.6020050892532577E-3</v>
      </c>
      <c r="Q250" s="23">
        <f t="shared" si="21"/>
        <v>4.3874720186733503E-2</v>
      </c>
      <c r="R250" s="23">
        <f t="shared" si="21"/>
        <v>8.9065758509193182E-2</v>
      </c>
      <c r="S250" s="23">
        <f t="shared" si="20"/>
        <v>3.6748235024011318E-2</v>
      </c>
      <c r="T250" s="23">
        <f t="shared" si="20"/>
        <v>4.1781621290680547E-2</v>
      </c>
      <c r="U250" s="23">
        <f t="shared" si="20"/>
        <v>0.10986052384869995</v>
      </c>
      <c r="V250" s="23">
        <f t="shared" si="20"/>
        <v>2.0571297376929993E-2</v>
      </c>
      <c r="W250" s="23">
        <f t="shared" si="20"/>
        <v>5.8805747412325179E-2</v>
      </c>
      <c r="X250" s="23">
        <f t="shared" si="20"/>
        <v>0.12884382114909981</v>
      </c>
      <c r="Y250" s="23">
        <f t="shared" si="20"/>
        <v>0.10217536877953584</v>
      </c>
      <c r="Z250" s="23">
        <f t="shared" si="20"/>
        <v>0.19353167390514092</v>
      </c>
      <c r="AA250" s="23">
        <f t="shared" si="20"/>
        <v>0.16913922742839652</v>
      </c>
      <c r="AD250" s="1"/>
    </row>
    <row r="251" spans="1:30" x14ac:dyDescent="0.35">
      <c r="A251" s="17">
        <v>40452</v>
      </c>
      <c r="B251" s="10">
        <f t="shared" si="18"/>
        <v>131640900</v>
      </c>
      <c r="C251" s="13">
        <v>742000</v>
      </c>
      <c r="D251" s="4">
        <v>5733000</v>
      </c>
      <c r="E251" s="4">
        <v>11619000</v>
      </c>
      <c r="F251" s="4">
        <v>4817100</v>
      </c>
      <c r="G251" s="4">
        <v>5481100</v>
      </c>
      <c r="H251" s="4">
        <v>14505000</v>
      </c>
      <c r="I251" s="4">
        <v>2689000</v>
      </c>
      <c r="J251" s="4">
        <v>7687000</v>
      </c>
      <c r="K251" s="4">
        <v>16917500</v>
      </c>
      <c r="L251" s="4">
        <v>13085000</v>
      </c>
      <c r="M251" s="4">
        <v>25708200</v>
      </c>
      <c r="N251" s="9">
        <v>22657000</v>
      </c>
      <c r="O251" s="1"/>
      <c r="P251" s="23">
        <f t="shared" si="21"/>
        <v>5.6365460886396252E-3</v>
      </c>
      <c r="Q251" s="23">
        <f t="shared" si="21"/>
        <v>4.3550294779206161E-2</v>
      </c>
      <c r="R251" s="23">
        <f t="shared" si="21"/>
        <v>8.826284232332049E-2</v>
      </c>
      <c r="S251" s="23">
        <f t="shared" si="20"/>
        <v>3.6592730678687249E-2</v>
      </c>
      <c r="T251" s="23">
        <f t="shared" si="20"/>
        <v>4.1636755749922705E-2</v>
      </c>
      <c r="U251" s="23">
        <f t="shared" si="20"/>
        <v>0.11018611996727461</v>
      </c>
      <c r="V251" s="23">
        <f t="shared" si="20"/>
        <v>2.04267822538436E-2</v>
      </c>
      <c r="W251" s="23">
        <f t="shared" si="20"/>
        <v>5.8393705907510508E-2</v>
      </c>
      <c r="X251" s="23">
        <f t="shared" si="20"/>
        <v>0.12851249117865343</v>
      </c>
      <c r="Y251" s="23">
        <f t="shared" si="20"/>
        <v>9.9399198881198775E-2</v>
      </c>
      <c r="Z251" s="23">
        <f t="shared" si="20"/>
        <v>0.19529036948243289</v>
      </c>
      <c r="AA251" s="23">
        <f t="shared" si="20"/>
        <v>0.17211216270930996</v>
      </c>
      <c r="AD251" s="1"/>
    </row>
    <row r="252" spans="1:30" x14ac:dyDescent="0.35">
      <c r="A252" s="17">
        <v>40483</v>
      </c>
      <c r="B252" s="10">
        <f t="shared" si="18"/>
        <v>131947200</v>
      </c>
      <c r="C252" s="13">
        <v>741000</v>
      </c>
      <c r="D252" s="4">
        <v>5628000</v>
      </c>
      <c r="E252" s="4">
        <v>11610000</v>
      </c>
      <c r="F252" s="4">
        <v>4840900.0000000009</v>
      </c>
      <c r="G252" s="4">
        <v>5490100</v>
      </c>
      <c r="H252" s="4">
        <v>14844200</v>
      </c>
      <c r="I252" s="4">
        <v>2701000</v>
      </c>
      <c r="J252" s="4">
        <v>7678000</v>
      </c>
      <c r="K252" s="4">
        <v>16970600</v>
      </c>
      <c r="L252" s="4">
        <v>12872000</v>
      </c>
      <c r="M252" s="4">
        <v>25804400</v>
      </c>
      <c r="N252" s="9">
        <v>22767000</v>
      </c>
      <c r="O252" s="1"/>
      <c r="P252" s="23">
        <f t="shared" si="21"/>
        <v>5.6158827167230524E-3</v>
      </c>
      <c r="Q252" s="23">
        <f t="shared" si="21"/>
        <v>4.265342500636618E-2</v>
      </c>
      <c r="R252" s="23">
        <f t="shared" si="21"/>
        <v>8.7989741351085893E-2</v>
      </c>
      <c r="S252" s="23">
        <f t="shared" si="20"/>
        <v>3.6688160112529865E-2</v>
      </c>
      <c r="T252" s="23">
        <f t="shared" si="20"/>
        <v>4.160830999066293E-2</v>
      </c>
      <c r="U252" s="23">
        <f t="shared" si="20"/>
        <v>0.11250106103047279</v>
      </c>
      <c r="V252" s="23">
        <f t="shared" si="20"/>
        <v>2.0470309335855554E-2</v>
      </c>
      <c r="W252" s="23">
        <f t="shared" si="20"/>
        <v>5.8189942643724159E-2</v>
      </c>
      <c r="X252" s="23">
        <f t="shared" si="20"/>
        <v>0.12861659815441329</v>
      </c>
      <c r="Y252" s="23">
        <f t="shared" si="20"/>
        <v>9.7554173184425289E-2</v>
      </c>
      <c r="Z252" s="23">
        <f t="shared" si="20"/>
        <v>0.19556610522997078</v>
      </c>
      <c r="AA252" s="23">
        <f t="shared" si="20"/>
        <v>0.17254629124377024</v>
      </c>
      <c r="AD252" s="1"/>
    </row>
    <row r="253" spans="1:30" x14ac:dyDescent="0.35">
      <c r="A253" s="17">
        <v>40513</v>
      </c>
      <c r="B253" s="10">
        <f t="shared" si="18"/>
        <v>131641100</v>
      </c>
      <c r="C253" s="13">
        <v>731000</v>
      </c>
      <c r="D253" s="4">
        <v>5369000</v>
      </c>
      <c r="E253" s="4">
        <v>11604000</v>
      </c>
      <c r="F253" s="4">
        <v>4906900.0000000009</v>
      </c>
      <c r="G253" s="4">
        <v>5486100</v>
      </c>
      <c r="H253" s="4">
        <v>15002800</v>
      </c>
      <c r="I253" s="4">
        <v>2698000</v>
      </c>
      <c r="J253" s="4">
        <v>7692000</v>
      </c>
      <c r="K253" s="4">
        <v>16978300</v>
      </c>
      <c r="L253" s="4">
        <v>12818000</v>
      </c>
      <c r="M253" s="4">
        <v>25748000</v>
      </c>
      <c r="N253" s="9">
        <v>22607000</v>
      </c>
      <c r="O253" s="1"/>
      <c r="P253" s="23">
        <f t="shared" si="21"/>
        <v>5.5529769957862705E-3</v>
      </c>
      <c r="Q253" s="23">
        <f t="shared" si="21"/>
        <v>4.078513473375716E-2</v>
      </c>
      <c r="R253" s="23">
        <f t="shared" si="21"/>
        <v>8.8148762050757709E-2</v>
      </c>
      <c r="S253" s="23">
        <f t="shared" si="20"/>
        <v>3.7274832859950278E-2</v>
      </c>
      <c r="T253" s="23">
        <f t="shared" si="20"/>
        <v>4.1674674550729221E-2</v>
      </c>
      <c r="U253" s="23">
        <f t="shared" si="20"/>
        <v>0.11396744633704824</v>
      </c>
      <c r="V253" s="23">
        <f t="shared" si="20"/>
        <v>2.0495118925624292E-2</v>
      </c>
      <c r="W253" s="23">
        <f t="shared" si="20"/>
        <v>5.8431599249778372E-2</v>
      </c>
      <c r="X253" s="23">
        <f t="shared" si="20"/>
        <v>0.12897415776683727</v>
      </c>
      <c r="Y253" s="23">
        <f t="shared" si="20"/>
        <v>9.7370805926112747E-2</v>
      </c>
      <c r="Z253" s="23">
        <f t="shared" si="20"/>
        <v>0.19559240996922694</v>
      </c>
      <c r="AA253" s="23">
        <f t="shared" si="20"/>
        <v>0.17173208063439155</v>
      </c>
      <c r="AD253" s="1"/>
    </row>
    <row r="254" spans="1:30" x14ac:dyDescent="0.35">
      <c r="A254" s="17">
        <v>40544</v>
      </c>
      <c r="B254" s="10">
        <f t="shared" si="18"/>
        <v>128777800</v>
      </c>
      <c r="C254" s="13">
        <v>721000</v>
      </c>
      <c r="D254" s="4">
        <v>5046000</v>
      </c>
      <c r="E254" s="4">
        <v>11524000</v>
      </c>
      <c r="F254" s="4">
        <v>4745800</v>
      </c>
      <c r="G254" s="4">
        <v>5430000</v>
      </c>
      <c r="H254" s="4">
        <v>14443100</v>
      </c>
      <c r="I254" s="4">
        <v>2653000</v>
      </c>
      <c r="J254" s="4">
        <v>7629000</v>
      </c>
      <c r="K254" s="4">
        <v>16891900</v>
      </c>
      <c r="L254" s="4">
        <v>12477000</v>
      </c>
      <c r="M254" s="4">
        <v>25089000</v>
      </c>
      <c r="N254" s="9">
        <v>22128000</v>
      </c>
      <c r="O254" s="1"/>
      <c r="P254" s="23">
        <f t="shared" si="21"/>
        <v>5.5987910959808289E-3</v>
      </c>
      <c r="Q254" s="23">
        <f t="shared" si="21"/>
        <v>3.9183772358279141E-2</v>
      </c>
      <c r="R254" s="23">
        <f t="shared" si="21"/>
        <v>8.9487473772653356E-2</v>
      </c>
      <c r="S254" s="23">
        <f t="shared" si="20"/>
        <v>3.6852625219564242E-2</v>
      </c>
      <c r="T254" s="23">
        <f t="shared" si="20"/>
        <v>4.2165652775556034E-2</v>
      </c>
      <c r="U254" s="23">
        <f t="shared" si="20"/>
        <v>0.11215520066346839</v>
      </c>
      <c r="V254" s="23">
        <f t="shared" si="20"/>
        <v>2.0601376945405186E-2</v>
      </c>
      <c r="W254" s="23">
        <f t="shared" si="20"/>
        <v>5.924157735261823E-2</v>
      </c>
      <c r="X254" s="23">
        <f t="shared" si="20"/>
        <v>0.13117090057447789</v>
      </c>
      <c r="Y254" s="23">
        <f t="shared" si="20"/>
        <v>9.6887817620738975E-2</v>
      </c>
      <c r="Z254" s="23">
        <f t="shared" si="20"/>
        <v>0.19482395257567686</v>
      </c>
      <c r="AA254" s="23">
        <f t="shared" si="20"/>
        <v>0.17183085904558085</v>
      </c>
      <c r="AD254" s="1"/>
    </row>
    <row r="255" spans="1:30" x14ac:dyDescent="0.35">
      <c r="A255" s="17">
        <v>40575</v>
      </c>
      <c r="B255" s="10">
        <f t="shared" si="18"/>
        <v>129592400</v>
      </c>
      <c r="C255" s="13">
        <v>723000</v>
      </c>
      <c r="D255" s="4">
        <v>5049000</v>
      </c>
      <c r="E255" s="4">
        <v>11542000</v>
      </c>
      <c r="F255" s="4">
        <v>4753700</v>
      </c>
      <c r="G255" s="4">
        <v>5443000</v>
      </c>
      <c r="H255" s="4">
        <v>14276600</v>
      </c>
      <c r="I255" s="4">
        <v>2663000</v>
      </c>
      <c r="J255" s="4">
        <v>7630000</v>
      </c>
      <c r="K255" s="4">
        <v>16902100</v>
      </c>
      <c r="L255" s="4">
        <v>12614000</v>
      </c>
      <c r="M255" s="4">
        <v>25491000</v>
      </c>
      <c r="N255" s="9">
        <v>22505000</v>
      </c>
      <c r="O255" s="1"/>
      <c r="P255" s="23">
        <f t="shared" si="21"/>
        <v>5.5790308690941755E-3</v>
      </c>
      <c r="Q255" s="23">
        <f t="shared" si="21"/>
        <v>3.8960618060935676E-2</v>
      </c>
      <c r="R255" s="23">
        <f t="shared" si="21"/>
        <v>8.9063864856272434E-2</v>
      </c>
      <c r="S255" s="23">
        <f t="shared" si="20"/>
        <v>3.6681935051746863E-2</v>
      </c>
      <c r="T255" s="23">
        <f t="shared" si="20"/>
        <v>4.2000919807025722E-2</v>
      </c>
      <c r="U255" s="23">
        <f t="shared" si="20"/>
        <v>0.11016541093459184</v>
      </c>
      <c r="V255" s="23">
        <f t="shared" si="20"/>
        <v>2.0549044542735529E-2</v>
      </c>
      <c r="W255" s="23">
        <f t="shared" si="20"/>
        <v>5.8876909448393577E-2</v>
      </c>
      <c r="X255" s="23">
        <f t="shared" si="20"/>
        <v>0.13042508665631627</v>
      </c>
      <c r="Y255" s="23">
        <f t="shared" si="20"/>
        <v>9.7335954886243331E-2</v>
      </c>
      <c r="Z255" s="23">
        <f t="shared" si="20"/>
        <v>0.19670134977051124</v>
      </c>
      <c r="AA255" s="23">
        <f t="shared" si="20"/>
        <v>0.17365987511613334</v>
      </c>
      <c r="AD255" s="1"/>
    </row>
    <row r="256" spans="1:30" x14ac:dyDescent="0.35">
      <c r="A256" s="17">
        <v>40603</v>
      </c>
      <c r="B256" s="10">
        <f t="shared" si="18"/>
        <v>130498200</v>
      </c>
      <c r="C256" s="13">
        <v>741000</v>
      </c>
      <c r="D256" s="4">
        <v>5158000</v>
      </c>
      <c r="E256" s="4">
        <v>11588000</v>
      </c>
      <c r="F256" s="4">
        <v>4778200</v>
      </c>
      <c r="G256" s="4">
        <v>5478900</v>
      </c>
      <c r="H256" s="4">
        <v>14343300</v>
      </c>
      <c r="I256" s="4">
        <v>2667000</v>
      </c>
      <c r="J256" s="4">
        <v>7641000</v>
      </c>
      <c r="K256" s="4">
        <v>16959800</v>
      </c>
      <c r="L256" s="4">
        <v>12881000</v>
      </c>
      <c r="M256" s="4">
        <v>25667000</v>
      </c>
      <c r="N256" s="9">
        <v>22595000</v>
      </c>
      <c r="O256" s="1"/>
      <c r="P256" s="23">
        <f t="shared" si="21"/>
        <v>5.6782392400814728E-3</v>
      </c>
      <c r="Q256" s="23">
        <f t="shared" si="21"/>
        <v>3.9525449393171708E-2</v>
      </c>
      <c r="R256" s="23">
        <f t="shared" si="21"/>
        <v>8.87981596681027E-2</v>
      </c>
      <c r="S256" s="23">
        <f t="shared" si="20"/>
        <v>3.6615064422344523E-2</v>
      </c>
      <c r="T256" s="23">
        <f t="shared" si="20"/>
        <v>4.1984487142351389E-2</v>
      </c>
      <c r="U256" s="23">
        <f t="shared" si="20"/>
        <v>0.10991186085325315</v>
      </c>
      <c r="V256" s="23">
        <f t="shared" si="20"/>
        <v>2.0437063499726432E-2</v>
      </c>
      <c r="W256" s="23">
        <f t="shared" si="20"/>
        <v>5.8552531759058744E-2</v>
      </c>
      <c r="X256" s="23">
        <f t="shared" si="20"/>
        <v>0.12996194583526824</v>
      </c>
      <c r="Y256" s="23">
        <f t="shared" si="20"/>
        <v>9.870634230970235E-2</v>
      </c>
      <c r="Z256" s="23">
        <f t="shared" si="20"/>
        <v>0.19668470522965067</v>
      </c>
      <c r="AA256" s="23">
        <f t="shared" si="20"/>
        <v>0.17314415064728861</v>
      </c>
      <c r="AD256" s="1"/>
    </row>
    <row r="257" spans="1:30" x14ac:dyDescent="0.35">
      <c r="A257" s="17">
        <v>40634</v>
      </c>
      <c r="B257" s="10">
        <f t="shared" si="18"/>
        <v>131715000</v>
      </c>
      <c r="C257" s="13">
        <v>757000</v>
      </c>
      <c r="D257" s="4">
        <v>5364000</v>
      </c>
      <c r="E257" s="4">
        <v>11640000</v>
      </c>
      <c r="F257" s="4">
        <v>4802099.9999999991</v>
      </c>
      <c r="G257" s="4">
        <v>5509300</v>
      </c>
      <c r="H257" s="4">
        <v>14483200</v>
      </c>
      <c r="I257" s="4">
        <v>2673000</v>
      </c>
      <c r="J257" s="4">
        <v>7652000</v>
      </c>
      <c r="K257" s="4">
        <v>17010700</v>
      </c>
      <c r="L257" s="4">
        <v>13233000</v>
      </c>
      <c r="M257" s="4">
        <v>25973700</v>
      </c>
      <c r="N257" s="9">
        <v>22617000</v>
      </c>
      <c r="O257" s="1"/>
      <c r="P257" s="23">
        <f t="shared" si="21"/>
        <v>5.7472573359146645E-3</v>
      </c>
      <c r="Q257" s="23">
        <f t="shared" si="21"/>
        <v>4.0724291083020156E-2</v>
      </c>
      <c r="R257" s="23">
        <f t="shared" si="21"/>
        <v>8.8372622708119811E-2</v>
      </c>
      <c r="S257" s="23">
        <f t="shared" si="20"/>
        <v>3.6458262156929724E-2</v>
      </c>
      <c r="T257" s="23">
        <f t="shared" si="20"/>
        <v>4.1827430436928215E-2</v>
      </c>
      <c r="U257" s="23">
        <f t="shared" si="20"/>
        <v>0.1099586227840413</v>
      </c>
      <c r="V257" s="23">
        <f t="shared" si="20"/>
        <v>2.0293816194055347E-2</v>
      </c>
      <c r="W257" s="23">
        <f t="shared" si="20"/>
        <v>5.8095129635956422E-2</v>
      </c>
      <c r="X257" s="23">
        <f t="shared" si="20"/>
        <v>0.12914778119424514</v>
      </c>
      <c r="Y257" s="23">
        <f t="shared" si="20"/>
        <v>0.10046691720760734</v>
      </c>
      <c r="Z257" s="23">
        <f t="shared" si="20"/>
        <v>0.19719621910944085</v>
      </c>
      <c r="AA257" s="23">
        <f t="shared" si="20"/>
        <v>0.17171165015374104</v>
      </c>
      <c r="AD257" s="1"/>
    </row>
    <row r="258" spans="1:30" x14ac:dyDescent="0.35">
      <c r="A258" s="17">
        <v>40664</v>
      </c>
      <c r="B258" s="10">
        <f t="shared" si="18"/>
        <v>132399400</v>
      </c>
      <c r="C258" s="13">
        <v>776000</v>
      </c>
      <c r="D258" s="4">
        <v>5556000</v>
      </c>
      <c r="E258" s="4">
        <v>11690000</v>
      </c>
      <c r="F258" s="4">
        <v>4842100</v>
      </c>
      <c r="G258" s="4">
        <v>5541100</v>
      </c>
      <c r="H258" s="4">
        <v>14582900</v>
      </c>
      <c r="I258" s="4">
        <v>2684000</v>
      </c>
      <c r="J258" s="4">
        <v>7692000</v>
      </c>
      <c r="K258" s="4">
        <v>17044400</v>
      </c>
      <c r="L258" s="4">
        <v>13535000</v>
      </c>
      <c r="M258" s="4">
        <v>25930900</v>
      </c>
      <c r="N258" s="9">
        <v>22525000</v>
      </c>
      <c r="O258" s="1"/>
      <c r="P258" s="23">
        <f t="shared" si="21"/>
        <v>5.8610537509988713E-3</v>
      </c>
      <c r="Q258" s="23">
        <f t="shared" si="21"/>
        <v>4.1963936392460995E-2</v>
      </c>
      <c r="R258" s="23">
        <f t="shared" si="21"/>
        <v>8.8293451480897955E-2</v>
      </c>
      <c r="S258" s="23">
        <f t="shared" si="21"/>
        <v>3.6571917999628396E-2</v>
      </c>
      <c r="T258" s="23">
        <f t="shared" si="21"/>
        <v>4.185139811811836E-2</v>
      </c>
      <c r="U258" s="23">
        <f t="shared" si="21"/>
        <v>0.11014324838330083</v>
      </c>
      <c r="V258" s="23">
        <f t="shared" si="21"/>
        <v>2.0271995190310529E-2</v>
      </c>
      <c r="W258" s="23">
        <f t="shared" si="21"/>
        <v>5.8096940016344488E-2</v>
      </c>
      <c r="X258" s="23">
        <f t="shared" si="21"/>
        <v>0.12873472236279015</v>
      </c>
      <c r="Y258" s="23">
        <f t="shared" si="21"/>
        <v>0.10222855994815687</v>
      </c>
      <c r="Z258" s="23">
        <f t="shared" si="21"/>
        <v>0.19585360658734102</v>
      </c>
      <c r="AA258" s="23">
        <f t="shared" si="21"/>
        <v>0.17012916976965153</v>
      </c>
      <c r="AD258" s="1"/>
    </row>
    <row r="259" spans="1:30" x14ac:dyDescent="0.35">
      <c r="A259" s="17">
        <v>40695</v>
      </c>
      <c r="B259" s="10">
        <f t="shared" ref="B259:B319" si="22">SUM(C259:N259)</f>
        <v>132888900</v>
      </c>
      <c r="C259" s="13">
        <v>798000</v>
      </c>
      <c r="D259" s="4">
        <v>5728000</v>
      </c>
      <c r="E259" s="4">
        <v>11801000</v>
      </c>
      <c r="F259" s="4">
        <v>4880299.9999999991</v>
      </c>
      <c r="G259" s="4">
        <v>5579500</v>
      </c>
      <c r="H259" s="4">
        <v>14676600</v>
      </c>
      <c r="I259" s="4">
        <v>2696000</v>
      </c>
      <c r="J259" s="4">
        <v>7737000</v>
      </c>
      <c r="K259" s="4">
        <v>17062600</v>
      </c>
      <c r="L259" s="4">
        <v>13947000</v>
      </c>
      <c r="M259" s="4">
        <v>25888900</v>
      </c>
      <c r="N259" s="9">
        <v>22094000</v>
      </c>
      <c r="O259" s="1"/>
      <c r="P259" s="23">
        <f t="shared" si="21"/>
        <v>6.0050162203163695E-3</v>
      </c>
      <c r="Q259" s="23">
        <f t="shared" si="21"/>
        <v>4.3103675325779654E-2</v>
      </c>
      <c r="R259" s="23">
        <f t="shared" si="21"/>
        <v>8.8803504280643458E-2</v>
      </c>
      <c r="S259" s="23">
        <f t="shared" si="21"/>
        <v>3.6724662481215503E-2</v>
      </c>
      <c r="T259" s="23">
        <f t="shared" si="21"/>
        <v>4.1986200502826046E-2</v>
      </c>
      <c r="U259" s="23">
        <f t="shared" si="21"/>
        <v>0.11044263290613437</v>
      </c>
      <c r="V259" s="23">
        <f t="shared" si="21"/>
        <v>2.0287623721770592E-2</v>
      </c>
      <c r="W259" s="23">
        <f t="shared" si="21"/>
        <v>5.8221567038330514E-2</v>
      </c>
      <c r="X259" s="23">
        <f t="shared" si="21"/>
        <v>0.12839748090322067</v>
      </c>
      <c r="Y259" s="23">
        <f t="shared" si="21"/>
        <v>0.10495233236184512</v>
      </c>
      <c r="Z259" s="23">
        <f t="shared" si="21"/>
        <v>0.19481612083477251</v>
      </c>
      <c r="AA259" s="23">
        <f t="shared" si="21"/>
        <v>0.16625918342314519</v>
      </c>
      <c r="AD259" s="1"/>
    </row>
    <row r="260" spans="1:30" x14ac:dyDescent="0.35">
      <c r="A260" s="17">
        <v>40725</v>
      </c>
      <c r="B260" s="10">
        <f t="shared" si="22"/>
        <v>131614800</v>
      </c>
      <c r="C260" s="13">
        <v>813000</v>
      </c>
      <c r="D260" s="4">
        <v>5808000</v>
      </c>
      <c r="E260" s="4">
        <v>11813000</v>
      </c>
      <c r="F260" s="4">
        <v>4824299.9999999991</v>
      </c>
      <c r="G260" s="4">
        <v>5579500</v>
      </c>
      <c r="H260" s="4">
        <v>14712000</v>
      </c>
      <c r="I260" s="4">
        <v>2684000</v>
      </c>
      <c r="J260" s="4">
        <v>7756000</v>
      </c>
      <c r="K260" s="4">
        <v>17046600</v>
      </c>
      <c r="L260" s="4">
        <v>14032000</v>
      </c>
      <c r="M260" s="4">
        <v>25779400</v>
      </c>
      <c r="N260" s="9">
        <v>20767000</v>
      </c>
      <c r="O260" s="1"/>
      <c r="P260" s="23">
        <f t="shared" si="21"/>
        <v>6.1771168591982055E-3</v>
      </c>
      <c r="Q260" s="23">
        <f t="shared" si="21"/>
        <v>4.4128775791172421E-2</v>
      </c>
      <c r="R260" s="23">
        <f t="shared" si="21"/>
        <v>8.9754343736418704E-2</v>
      </c>
      <c r="S260" s="23">
        <f t="shared" si="21"/>
        <v>3.6654692329434066E-2</v>
      </c>
      <c r="T260" s="23">
        <f t="shared" si="21"/>
        <v>4.2392648851041069E-2</v>
      </c>
      <c r="U260" s="23">
        <f t="shared" si="21"/>
        <v>0.11178074198342436</v>
      </c>
      <c r="V260" s="23">
        <f t="shared" si="21"/>
        <v>2.0392843358041802E-2</v>
      </c>
      <c r="W260" s="23">
        <f t="shared" si="21"/>
        <v>5.8929542878156563E-2</v>
      </c>
      <c r="X260" s="23">
        <f t="shared" si="21"/>
        <v>0.129518868698657</v>
      </c>
      <c r="Y260" s="23">
        <f t="shared" si="21"/>
        <v>0.10661414977646891</v>
      </c>
      <c r="Z260" s="23">
        <f t="shared" si="21"/>
        <v>0.19587006932351073</v>
      </c>
      <c r="AA260" s="23">
        <f t="shared" si="21"/>
        <v>0.15778620641447619</v>
      </c>
      <c r="AD260" s="1"/>
    </row>
    <row r="261" spans="1:30" x14ac:dyDescent="0.35">
      <c r="A261" s="17">
        <v>40756</v>
      </c>
      <c r="B261" s="10">
        <f t="shared" si="22"/>
        <v>131890300</v>
      </c>
      <c r="C261" s="13">
        <v>817000</v>
      </c>
      <c r="D261" s="4">
        <v>5845000</v>
      </c>
      <c r="E261" s="4">
        <v>11863000</v>
      </c>
      <c r="F261" s="4">
        <v>4835300</v>
      </c>
      <c r="G261" s="4">
        <v>5582600</v>
      </c>
      <c r="H261" s="4">
        <v>14711300</v>
      </c>
      <c r="I261" s="4">
        <v>2645000</v>
      </c>
      <c r="J261" s="4">
        <v>7745000</v>
      </c>
      <c r="K261" s="4">
        <v>17085500</v>
      </c>
      <c r="L261" s="4">
        <v>14023000</v>
      </c>
      <c r="M261" s="4">
        <v>25869600</v>
      </c>
      <c r="N261" s="9">
        <v>20868000</v>
      </c>
      <c r="O261" s="1"/>
      <c r="P261" s="23">
        <f t="shared" si="21"/>
        <v>6.1945419792054455E-3</v>
      </c>
      <c r="Q261" s="23">
        <f t="shared" si="21"/>
        <v>4.4317133253923904E-2</v>
      </c>
      <c r="R261" s="23">
        <f t="shared" si="21"/>
        <v>8.9945962667459245E-2</v>
      </c>
      <c r="S261" s="23">
        <f t="shared" si="21"/>
        <v>3.6661528558203295E-2</v>
      </c>
      <c r="T261" s="23">
        <f t="shared" si="21"/>
        <v>4.2327601044201128E-2</v>
      </c>
      <c r="U261" s="23">
        <f t="shared" si="21"/>
        <v>0.11154194053694623</v>
      </c>
      <c r="V261" s="23">
        <f t="shared" si="21"/>
        <v>2.0054545330475404E-2</v>
      </c>
      <c r="W261" s="23">
        <f t="shared" si="21"/>
        <v>5.8723044833471454E-2</v>
      </c>
      <c r="X261" s="23">
        <f t="shared" si="21"/>
        <v>0.12954326436439981</v>
      </c>
      <c r="Y261" s="23">
        <f t="shared" si="21"/>
        <v>0.10632320951578698</v>
      </c>
      <c r="Z261" s="23">
        <f t="shared" si="21"/>
        <v>0.19614482642013856</v>
      </c>
      <c r="AA261" s="23">
        <f t="shared" si="21"/>
        <v>0.15822240149578853</v>
      </c>
      <c r="AD261" s="1"/>
    </row>
    <row r="262" spans="1:30" x14ac:dyDescent="0.35">
      <c r="A262" s="17">
        <v>40787</v>
      </c>
      <c r="B262" s="10">
        <f t="shared" si="22"/>
        <v>132636200</v>
      </c>
      <c r="C262" s="13">
        <v>822000</v>
      </c>
      <c r="D262" s="4">
        <v>5817000</v>
      </c>
      <c r="E262" s="4">
        <v>11840000</v>
      </c>
      <c r="F262" s="4">
        <v>4910900</v>
      </c>
      <c r="G262" s="4">
        <v>5563400</v>
      </c>
      <c r="H262" s="4">
        <v>14611700</v>
      </c>
      <c r="I262" s="4">
        <v>2664000</v>
      </c>
      <c r="J262" s="4">
        <v>7701000</v>
      </c>
      <c r="K262" s="4">
        <v>17123300</v>
      </c>
      <c r="L262" s="4">
        <v>13629000</v>
      </c>
      <c r="M262" s="4">
        <v>26105900</v>
      </c>
      <c r="N262" s="9">
        <v>21848000</v>
      </c>
      <c r="O262" s="1"/>
      <c r="P262" s="23">
        <f t="shared" si="21"/>
        <v>6.1974031222245514E-3</v>
      </c>
      <c r="Q262" s="23">
        <f t="shared" si="21"/>
        <v>4.3856805306545274E-2</v>
      </c>
      <c r="R262" s="23">
        <f t="shared" si="21"/>
        <v>8.9266731103575039E-2</v>
      </c>
      <c r="S262" s="23">
        <f t="shared" si="21"/>
        <v>3.7025336974370493E-2</v>
      </c>
      <c r="T262" s="23">
        <f t="shared" si="21"/>
        <v>4.1944808430880859E-2</v>
      </c>
      <c r="U262" s="23">
        <f t="shared" si="21"/>
        <v>0.11016374112044826</v>
      </c>
      <c r="V262" s="23">
        <f t="shared" si="21"/>
        <v>2.0085014498304386E-2</v>
      </c>
      <c r="W262" s="23">
        <f t="shared" si="21"/>
        <v>5.8061072316607384E-2</v>
      </c>
      <c r="X262" s="23">
        <f t="shared" si="21"/>
        <v>0.12909974803258839</v>
      </c>
      <c r="Y262" s="23">
        <f t="shared" si="21"/>
        <v>0.10275475322724867</v>
      </c>
      <c r="Z262" s="23">
        <f t="shared" si="21"/>
        <v>0.19682334083756922</v>
      </c>
      <c r="AA262" s="23">
        <f t="shared" si="21"/>
        <v>0.16472124502963745</v>
      </c>
      <c r="AD262" s="1"/>
    </row>
    <row r="263" spans="1:30" x14ac:dyDescent="0.35">
      <c r="A263" s="17">
        <v>40817</v>
      </c>
      <c r="B263" s="10">
        <f t="shared" si="22"/>
        <v>133558100</v>
      </c>
      <c r="C263" s="13">
        <v>830000</v>
      </c>
      <c r="D263" s="4">
        <v>5808000</v>
      </c>
      <c r="E263" s="4">
        <v>11826000</v>
      </c>
      <c r="F263" s="4">
        <v>4921200</v>
      </c>
      <c r="G263" s="4">
        <v>5591900</v>
      </c>
      <c r="H263" s="4">
        <v>14745900</v>
      </c>
      <c r="I263" s="4">
        <v>2671000</v>
      </c>
      <c r="J263" s="4">
        <v>7713000</v>
      </c>
      <c r="K263" s="4">
        <v>17207100</v>
      </c>
      <c r="L263" s="4">
        <v>13418000</v>
      </c>
      <c r="M263" s="4">
        <v>26467000</v>
      </c>
      <c r="N263" s="9">
        <v>22359000</v>
      </c>
      <c r="O263" s="1"/>
      <c r="P263" s="23">
        <f t="shared" si="21"/>
        <v>6.2145238663922292E-3</v>
      </c>
      <c r="Q263" s="23">
        <f t="shared" si="21"/>
        <v>4.3486692308441044E-2</v>
      </c>
      <c r="R263" s="23">
        <f t="shared" si="21"/>
        <v>8.8545734028860845E-2</v>
      </c>
      <c r="S263" s="23">
        <f t="shared" si="21"/>
        <v>3.6846885362999321E-2</v>
      </c>
      <c r="T263" s="23">
        <f t="shared" si="21"/>
        <v>4.1868669889733381E-2</v>
      </c>
      <c r="U263" s="23">
        <f t="shared" si="21"/>
        <v>0.11040812949570263</v>
      </c>
      <c r="V263" s="23">
        <f t="shared" si="21"/>
        <v>1.9998787044739331E-2</v>
      </c>
      <c r="W263" s="23">
        <f t="shared" si="21"/>
        <v>5.7750147688534051E-2</v>
      </c>
      <c r="X263" s="23">
        <f t="shared" si="21"/>
        <v>0.12883606460409364</v>
      </c>
      <c r="Y263" s="23">
        <f t="shared" si="21"/>
        <v>0.10046564004729028</v>
      </c>
      <c r="Z263" s="23">
        <f t="shared" si="21"/>
        <v>0.19816843755638933</v>
      </c>
      <c r="AA263" s="23">
        <f t="shared" si="21"/>
        <v>0.16741028810682393</v>
      </c>
      <c r="AD263" s="1"/>
    </row>
    <row r="264" spans="1:30" x14ac:dyDescent="0.35">
      <c r="A264" s="17">
        <v>40848</v>
      </c>
      <c r="B264" s="10">
        <f t="shared" si="22"/>
        <v>133892600</v>
      </c>
      <c r="C264" s="13">
        <v>828000</v>
      </c>
      <c r="D264" s="4">
        <v>5707000</v>
      </c>
      <c r="E264" s="4">
        <v>11790000</v>
      </c>
      <c r="F264" s="4">
        <v>4947000</v>
      </c>
      <c r="G264" s="4">
        <v>5604200</v>
      </c>
      <c r="H264" s="4">
        <v>15136500</v>
      </c>
      <c r="I264" s="4">
        <v>2687000</v>
      </c>
      <c r="J264" s="4">
        <v>7721000</v>
      </c>
      <c r="K264" s="4">
        <v>17245700</v>
      </c>
      <c r="L264" s="4">
        <v>13249000</v>
      </c>
      <c r="M264" s="4">
        <v>26536200</v>
      </c>
      <c r="N264" s="9">
        <v>22441000</v>
      </c>
      <c r="O264" s="1"/>
      <c r="P264" s="23">
        <f t="shared" si="21"/>
        <v>6.1840609563187212E-3</v>
      </c>
      <c r="Q264" s="23">
        <f t="shared" si="21"/>
        <v>4.262371482815331E-2</v>
      </c>
      <c r="R264" s="23">
        <f t="shared" si="21"/>
        <v>8.8055650573668751E-2</v>
      </c>
      <c r="S264" s="23">
        <f t="shared" si="21"/>
        <v>3.6947523612208592E-2</v>
      </c>
      <c r="T264" s="23">
        <f t="shared" si="21"/>
        <v>4.1855935279470263E-2</v>
      </c>
      <c r="U264" s="23">
        <f t="shared" si="21"/>
        <v>0.11304956360545691</v>
      </c>
      <c r="V264" s="23">
        <f t="shared" si="21"/>
        <v>2.0068323417425607E-2</v>
      </c>
      <c r="W264" s="23">
        <f t="shared" si="21"/>
        <v>5.7665621550406818E-2</v>
      </c>
      <c r="X264" s="23">
        <f t="shared" si="21"/>
        <v>0.12880248796423402</v>
      </c>
      <c r="Y264" s="23">
        <f t="shared" si="21"/>
        <v>9.8952443973752094E-2</v>
      </c>
      <c r="Z264" s="23">
        <f t="shared" si="21"/>
        <v>0.19819019124283194</v>
      </c>
      <c r="AA264" s="23">
        <f t="shared" si="21"/>
        <v>0.16760448299607297</v>
      </c>
      <c r="AD264" s="1"/>
    </row>
    <row r="265" spans="1:30" x14ac:dyDescent="0.35">
      <c r="A265" s="17">
        <v>40878</v>
      </c>
      <c r="B265" s="10">
        <f t="shared" si="22"/>
        <v>133718100</v>
      </c>
      <c r="C265" s="13">
        <v>828000</v>
      </c>
      <c r="D265" s="4">
        <v>5512000</v>
      </c>
      <c r="E265" s="4">
        <v>11800000</v>
      </c>
      <c r="F265" s="4">
        <v>5008500</v>
      </c>
      <c r="G265" s="4">
        <v>5614300</v>
      </c>
      <c r="H265" s="4">
        <v>15291000</v>
      </c>
      <c r="I265" s="4">
        <v>2696000</v>
      </c>
      <c r="J265" s="4">
        <v>7741000</v>
      </c>
      <c r="K265" s="4">
        <v>17243200</v>
      </c>
      <c r="L265" s="4">
        <v>13195000</v>
      </c>
      <c r="M265" s="4">
        <v>26499100</v>
      </c>
      <c r="N265" s="9">
        <v>22290000</v>
      </c>
      <c r="O265" s="1"/>
      <c r="P265" s="23">
        <f t="shared" si="21"/>
        <v>6.1921310577999541E-3</v>
      </c>
      <c r="Q265" s="23">
        <f t="shared" si="21"/>
        <v>4.1221046365450903E-2</v>
      </c>
      <c r="R265" s="23">
        <f t="shared" si="21"/>
        <v>8.8245345992801275E-2</v>
      </c>
      <c r="S265" s="23">
        <f t="shared" si="21"/>
        <v>3.7455662322452982E-2</v>
      </c>
      <c r="T265" s="23">
        <f t="shared" si="21"/>
        <v>4.1986088644693574E-2</v>
      </c>
      <c r="U265" s="23">
        <f t="shared" si="21"/>
        <v>0.11435250725219698</v>
      </c>
      <c r="V265" s="23">
        <f t="shared" si="21"/>
        <v>2.0161818033609512E-2</v>
      </c>
      <c r="W265" s="23">
        <f t="shared" si="21"/>
        <v>5.7890442655108024E-2</v>
      </c>
      <c r="X265" s="23">
        <f t="shared" si="21"/>
        <v>0.12895187712059922</v>
      </c>
      <c r="Y265" s="23">
        <f t="shared" si="21"/>
        <v>9.8677740709746845E-2</v>
      </c>
      <c r="Z265" s="23">
        <f t="shared" si="21"/>
        <v>0.19817137694896952</v>
      </c>
      <c r="AA265" s="23">
        <f t="shared" si="21"/>
        <v>0.16669396289657121</v>
      </c>
      <c r="AD265" s="1"/>
    </row>
    <row r="266" spans="1:30" x14ac:dyDescent="0.35">
      <c r="A266" s="17">
        <v>40909</v>
      </c>
      <c r="B266" s="10">
        <f t="shared" si="22"/>
        <v>131112800</v>
      </c>
      <c r="C266" s="13">
        <v>824000</v>
      </c>
      <c r="D266" s="4">
        <v>5237000</v>
      </c>
      <c r="E266" s="4">
        <v>11735000</v>
      </c>
      <c r="F266" s="4">
        <v>4870600</v>
      </c>
      <c r="G266" s="4">
        <v>5569600</v>
      </c>
      <c r="H266" s="4">
        <v>14728900</v>
      </c>
      <c r="I266" s="4">
        <v>2639000</v>
      </c>
      <c r="J266" s="4">
        <v>7683000</v>
      </c>
      <c r="K266" s="4">
        <v>17215400</v>
      </c>
      <c r="L266" s="4">
        <v>12904000</v>
      </c>
      <c r="M266" s="4">
        <v>25896300</v>
      </c>
      <c r="N266" s="9">
        <v>21810000</v>
      </c>
      <c r="O266" s="1"/>
      <c r="P266" s="23">
        <f t="shared" si="21"/>
        <v>6.284664807707562E-3</v>
      </c>
      <c r="Q266" s="23">
        <f t="shared" si="21"/>
        <v>3.9942705822772449E-2</v>
      </c>
      <c r="R266" s="23">
        <f t="shared" si="21"/>
        <v>8.9503084367048832E-2</v>
      </c>
      <c r="S266" s="23">
        <f t="shared" si="21"/>
        <v>3.7148165549053945E-2</v>
      </c>
      <c r="T266" s="23">
        <f t="shared" si="21"/>
        <v>4.2479452807048589E-2</v>
      </c>
      <c r="U266" s="23">
        <f t="shared" si="21"/>
        <v>0.11233762073573289</v>
      </c>
      <c r="V266" s="23">
        <f t="shared" si="21"/>
        <v>2.0127706829539144E-2</v>
      </c>
      <c r="W266" s="23">
        <f t="shared" si="21"/>
        <v>5.8598397715554848E-2</v>
      </c>
      <c r="X266" s="23">
        <f t="shared" si="21"/>
        <v>0.13130220695462227</v>
      </c>
      <c r="Y266" s="23">
        <f t="shared" si="21"/>
        <v>9.8419071211964054E-2</v>
      </c>
      <c r="Z266" s="23">
        <f t="shared" si="21"/>
        <v>0.1975116083250453</v>
      </c>
      <c r="AA266" s="23">
        <f t="shared" si="21"/>
        <v>0.16634531487391011</v>
      </c>
      <c r="AD266" s="1"/>
    </row>
    <row r="267" spans="1:30" x14ac:dyDescent="0.35">
      <c r="A267" s="17">
        <v>40940</v>
      </c>
      <c r="B267" s="10">
        <f t="shared" si="22"/>
        <v>132067000</v>
      </c>
      <c r="C267" s="13">
        <v>832000</v>
      </c>
      <c r="D267" s="4">
        <v>5219000</v>
      </c>
      <c r="E267" s="4">
        <v>11751000</v>
      </c>
      <c r="F267" s="4">
        <v>4875500</v>
      </c>
      <c r="G267" s="4">
        <v>5581100</v>
      </c>
      <c r="H267" s="4">
        <v>14514200</v>
      </c>
      <c r="I267" s="4">
        <v>2679000</v>
      </c>
      <c r="J267" s="4">
        <v>7694000</v>
      </c>
      <c r="K267" s="4">
        <v>17283400</v>
      </c>
      <c r="L267" s="4">
        <v>13038000</v>
      </c>
      <c r="M267" s="4">
        <v>26328800</v>
      </c>
      <c r="N267" s="9">
        <v>22271000</v>
      </c>
      <c r="O267" s="1"/>
      <c r="P267" s="23">
        <f t="shared" si="21"/>
        <v>6.2998326606949501E-3</v>
      </c>
      <c r="Q267" s="23">
        <f t="shared" si="21"/>
        <v>3.9517820500200654E-2</v>
      </c>
      <c r="R267" s="23">
        <f t="shared" si="21"/>
        <v>8.8977564418060526E-2</v>
      </c>
      <c r="S267" s="23">
        <f t="shared" si="21"/>
        <v>3.6916867953387299E-2</v>
      </c>
      <c r="T267" s="23">
        <f t="shared" si="21"/>
        <v>4.2259610652168975E-2</v>
      </c>
      <c r="U267" s="23">
        <f t="shared" si="21"/>
        <v>0.10990027788925318</v>
      </c>
      <c r="V267" s="23">
        <f t="shared" si="21"/>
        <v>2.0285158290867515E-2</v>
      </c>
      <c r="W267" s="23">
        <f t="shared" si="21"/>
        <v>5.8258308282917004E-2</v>
      </c>
      <c r="X267" s="23">
        <f t="shared" si="21"/>
        <v>0.13086842284597969</v>
      </c>
      <c r="Y267" s="23">
        <f t="shared" si="21"/>
        <v>9.8722618065073028E-2</v>
      </c>
      <c r="Z267" s="23">
        <f t="shared" si="21"/>
        <v>0.19935941605397262</v>
      </c>
      <c r="AA267" s="23">
        <f t="shared" si="21"/>
        <v>0.16863410238742457</v>
      </c>
      <c r="AD267" s="1"/>
    </row>
    <row r="268" spans="1:30" x14ac:dyDescent="0.35">
      <c r="A268" s="17">
        <v>40969</v>
      </c>
      <c r="B268" s="10">
        <f t="shared" si="22"/>
        <v>132971700</v>
      </c>
      <c r="C268" s="13">
        <v>836000</v>
      </c>
      <c r="D268" s="4">
        <v>5313000</v>
      </c>
      <c r="E268" s="4">
        <v>11822000</v>
      </c>
      <c r="F268" s="4">
        <v>4900000</v>
      </c>
      <c r="G268" s="4">
        <v>5608000</v>
      </c>
      <c r="H268" s="4">
        <v>14574400</v>
      </c>
      <c r="I268" s="4">
        <v>2672000</v>
      </c>
      <c r="J268" s="4">
        <v>7726000</v>
      </c>
      <c r="K268" s="4">
        <v>17339400</v>
      </c>
      <c r="L268" s="4">
        <v>13334000</v>
      </c>
      <c r="M268" s="4">
        <v>26498900</v>
      </c>
      <c r="N268" s="9">
        <v>22348000</v>
      </c>
      <c r="O268" s="1"/>
      <c r="P268" s="23">
        <f t="shared" si="21"/>
        <v>6.2870520569414398E-3</v>
      </c>
      <c r="Q268" s="23">
        <f t="shared" si="21"/>
        <v>3.9955870309246251E-2</v>
      </c>
      <c r="R268" s="23">
        <f t="shared" si="21"/>
        <v>8.8906135666461356E-2</v>
      </c>
      <c r="S268" s="23">
        <f t="shared" si="21"/>
        <v>3.6849946266762024E-2</v>
      </c>
      <c r="T268" s="23">
        <f t="shared" si="21"/>
        <v>4.2174387482449276E-2</v>
      </c>
      <c r="U268" s="23">
        <f t="shared" si="21"/>
        <v>0.1096052769123054</v>
      </c>
      <c r="V268" s="23">
        <f t="shared" si="21"/>
        <v>2.0094501311181252E-2</v>
      </c>
      <c r="W268" s="23">
        <f t="shared" si="21"/>
        <v>5.8102588746327226E-2</v>
      </c>
      <c r="X268" s="23">
        <f t="shared" si="21"/>
        <v>0.13039917516283539</v>
      </c>
      <c r="Y268" s="23">
        <f t="shared" si="21"/>
        <v>0.1002769762287765</v>
      </c>
      <c r="Z268" s="23">
        <f t="shared" si="21"/>
        <v>0.19928225329148985</v>
      </c>
      <c r="AA268" s="23">
        <f t="shared" si="21"/>
        <v>0.16806583656522403</v>
      </c>
      <c r="AD268" s="1"/>
    </row>
    <row r="269" spans="1:30" x14ac:dyDescent="0.35">
      <c r="A269" s="17">
        <v>41000</v>
      </c>
      <c r="B269" s="10">
        <f t="shared" si="22"/>
        <v>133854000</v>
      </c>
      <c r="C269" s="13">
        <v>840000</v>
      </c>
      <c r="D269" s="4">
        <v>5488000</v>
      </c>
      <c r="E269" s="4">
        <v>11852000</v>
      </c>
      <c r="F269" s="4">
        <v>4894799.9999999991</v>
      </c>
      <c r="G269" s="4">
        <v>5636600</v>
      </c>
      <c r="H269" s="4">
        <v>14664400</v>
      </c>
      <c r="I269" s="4">
        <v>2673000</v>
      </c>
      <c r="J269" s="4">
        <v>7739000</v>
      </c>
      <c r="K269" s="4">
        <v>17366300</v>
      </c>
      <c r="L269" s="4">
        <v>13626000</v>
      </c>
      <c r="M269" s="4">
        <v>26724900</v>
      </c>
      <c r="N269" s="9">
        <v>22349000</v>
      </c>
      <c r="O269" s="1"/>
      <c r="P269" s="23">
        <f t="shared" si="21"/>
        <v>6.2754941951678692E-3</v>
      </c>
      <c r="Q269" s="23">
        <f t="shared" si="21"/>
        <v>4.0999895408430083E-2</v>
      </c>
      <c r="R269" s="23">
        <f t="shared" si="21"/>
        <v>8.8544234763249505E-2</v>
      </c>
      <c r="S269" s="23">
        <f t="shared" si="21"/>
        <v>3.6568201174413908E-2</v>
      </c>
      <c r="T269" s="23">
        <f t="shared" si="21"/>
        <v>4.2110060214860967E-2</v>
      </c>
      <c r="U269" s="23">
        <f t="shared" si="21"/>
        <v>0.10955518699478536</v>
      </c>
      <c r="V269" s="23">
        <f t="shared" si="21"/>
        <v>1.9969519028194899E-2</v>
      </c>
      <c r="W269" s="23">
        <f t="shared" si="21"/>
        <v>5.7816725686195405E-2</v>
      </c>
      <c r="X269" s="23">
        <f t="shared" si="21"/>
        <v>0.12974061290659972</v>
      </c>
      <c r="Y269" s="23">
        <f t="shared" si="21"/>
        <v>0.10179748083733023</v>
      </c>
      <c r="Z269" s="23">
        <f t="shared" si="21"/>
        <v>0.19965708906719262</v>
      </c>
      <c r="AA269" s="23">
        <f t="shared" si="21"/>
        <v>0.16696549972357944</v>
      </c>
      <c r="AD269" s="1"/>
    </row>
    <row r="270" spans="1:30" x14ac:dyDescent="0.35">
      <c r="A270" s="17">
        <v>41030</v>
      </c>
      <c r="B270" s="10">
        <f t="shared" si="22"/>
        <v>134667200</v>
      </c>
      <c r="C270" s="13">
        <v>854000</v>
      </c>
      <c r="D270" s="4">
        <v>5651000</v>
      </c>
      <c r="E270" s="4">
        <v>11913000</v>
      </c>
      <c r="F270" s="4">
        <v>4957200</v>
      </c>
      <c r="G270" s="4">
        <v>5676000</v>
      </c>
      <c r="H270" s="4">
        <v>14769600</v>
      </c>
      <c r="I270" s="4">
        <v>2689000</v>
      </c>
      <c r="J270" s="4">
        <v>7771000</v>
      </c>
      <c r="K270" s="4">
        <v>17415000</v>
      </c>
      <c r="L270" s="4">
        <v>13959000</v>
      </c>
      <c r="M270" s="4">
        <v>26712400</v>
      </c>
      <c r="N270" s="9">
        <v>22300000</v>
      </c>
      <c r="O270" s="1"/>
      <c r="P270" s="23">
        <f t="shared" si="21"/>
        <v>6.3415590433305215E-3</v>
      </c>
      <c r="Q270" s="23">
        <f t="shared" si="21"/>
        <v>4.1962705098197634E-2</v>
      </c>
      <c r="R270" s="23">
        <f t="shared" si="21"/>
        <v>8.846252094051113E-2</v>
      </c>
      <c r="S270" s="23">
        <f t="shared" si="21"/>
        <v>3.6810745303978994E-2</v>
      </c>
      <c r="T270" s="23">
        <f t="shared" si="21"/>
        <v>4.2148347927334941E-2</v>
      </c>
      <c r="U270" s="23">
        <f t="shared" si="21"/>
        <v>0.10967481316905675</v>
      </c>
      <c r="V270" s="23">
        <f t="shared" si="21"/>
        <v>1.99677427020091E-2</v>
      </c>
      <c r="W270" s="23">
        <f t="shared" si="21"/>
        <v>5.7705217009041548E-2</v>
      </c>
      <c r="X270" s="23">
        <f t="shared" si="21"/>
        <v>0.12931879477705038</v>
      </c>
      <c r="Y270" s="23">
        <f t="shared" si="21"/>
        <v>0.10365553007710861</v>
      </c>
      <c r="Z270" s="23">
        <f t="shared" si="21"/>
        <v>0.19835862036189955</v>
      </c>
      <c r="AA270" s="23">
        <f t="shared" si="21"/>
        <v>0.16559340359048083</v>
      </c>
      <c r="AD270" s="1"/>
    </row>
    <row r="271" spans="1:30" x14ac:dyDescent="0.35">
      <c r="A271" s="17">
        <v>41061</v>
      </c>
      <c r="B271" s="10">
        <f t="shared" si="22"/>
        <v>135005600</v>
      </c>
      <c r="C271" s="13">
        <v>862000</v>
      </c>
      <c r="D271" s="4">
        <v>5825000</v>
      </c>
      <c r="E271" s="4">
        <v>12024000</v>
      </c>
      <c r="F271" s="4">
        <v>4977700</v>
      </c>
      <c r="G271" s="4">
        <v>5711700</v>
      </c>
      <c r="H271" s="4">
        <v>14809800</v>
      </c>
      <c r="I271" s="4">
        <v>2686000</v>
      </c>
      <c r="J271" s="4">
        <v>7831000</v>
      </c>
      <c r="K271" s="4">
        <v>17412400</v>
      </c>
      <c r="L271" s="4">
        <v>14329000</v>
      </c>
      <c r="M271" s="4">
        <v>26687000</v>
      </c>
      <c r="N271" s="9">
        <v>21850000</v>
      </c>
      <c r="O271" s="1"/>
      <c r="P271" s="23">
        <f t="shared" si="21"/>
        <v>6.3849203292307873E-3</v>
      </c>
      <c r="Q271" s="23">
        <f t="shared" si="21"/>
        <v>4.3146358373282297E-2</v>
      </c>
      <c r="R271" s="23">
        <f t="shared" si="21"/>
        <v>8.9062972202634552E-2</v>
      </c>
      <c r="S271" s="23">
        <f t="shared" si="21"/>
        <v>3.6870322416255326E-2</v>
      </c>
      <c r="T271" s="23">
        <f t="shared" si="21"/>
        <v>4.2307133926296391E-2</v>
      </c>
      <c r="U271" s="23">
        <f t="shared" si="21"/>
        <v>0.10969767180028088</v>
      </c>
      <c r="V271" s="23">
        <f t="shared" si="21"/>
        <v>1.9895471002684333E-2</v>
      </c>
      <c r="W271" s="23">
        <f t="shared" si="21"/>
        <v>5.8005001274021223E-2</v>
      </c>
      <c r="X271" s="23">
        <f t="shared" si="21"/>
        <v>0.1289753906504619</v>
      </c>
      <c r="Y271" s="23">
        <f t="shared" si="21"/>
        <v>0.10613633804819948</v>
      </c>
      <c r="Z271" s="23">
        <f t="shared" si="21"/>
        <v>0.19767328170090723</v>
      </c>
      <c r="AA271" s="23">
        <f t="shared" si="21"/>
        <v>0.16184513827574559</v>
      </c>
      <c r="AD271" s="1"/>
    </row>
    <row r="272" spans="1:30" x14ac:dyDescent="0.35">
      <c r="A272" s="17">
        <v>41091</v>
      </c>
      <c r="B272" s="10">
        <f t="shared" si="22"/>
        <v>133794800</v>
      </c>
      <c r="C272" s="13">
        <v>865000</v>
      </c>
      <c r="D272" s="4">
        <v>5893000</v>
      </c>
      <c r="E272" s="4">
        <v>12037000</v>
      </c>
      <c r="F272" s="4">
        <v>4924700</v>
      </c>
      <c r="G272" s="4">
        <v>5714100</v>
      </c>
      <c r="H272" s="4">
        <v>14801600</v>
      </c>
      <c r="I272" s="4">
        <v>2689000</v>
      </c>
      <c r="J272" s="4">
        <v>7844000</v>
      </c>
      <c r="K272" s="4">
        <v>17385400</v>
      </c>
      <c r="L272" s="4">
        <v>14411000</v>
      </c>
      <c r="M272" s="4">
        <v>26606000</v>
      </c>
      <c r="N272" s="9">
        <v>20624000</v>
      </c>
      <c r="O272" s="1"/>
      <c r="P272" s="23">
        <f t="shared" si="21"/>
        <v>6.4651242051260585E-3</v>
      </c>
      <c r="Q272" s="23">
        <f t="shared" si="21"/>
        <v>4.4045060047176725E-2</v>
      </c>
      <c r="R272" s="23">
        <f t="shared" si="21"/>
        <v>8.9966127233644361E-2</v>
      </c>
      <c r="S272" s="23">
        <f t="shared" si="21"/>
        <v>3.6807858003450059E-2</v>
      </c>
      <c r="T272" s="23">
        <f t="shared" si="21"/>
        <v>4.2707937827180131E-2</v>
      </c>
      <c r="U272" s="23">
        <f t="shared" si="21"/>
        <v>0.11062911264114898</v>
      </c>
      <c r="V272" s="23">
        <f t="shared" si="21"/>
        <v>2.0097941026108637E-2</v>
      </c>
      <c r="W272" s="23">
        <f t="shared" si="21"/>
        <v>5.8627091635848332E-2</v>
      </c>
      <c r="X272" s="23">
        <f t="shared" si="21"/>
        <v>0.12994077497780182</v>
      </c>
      <c r="Y272" s="23">
        <f t="shared" si="21"/>
        <v>0.10770971667060304</v>
      </c>
      <c r="Z272" s="23">
        <f t="shared" si="21"/>
        <v>0.19885675676483691</v>
      </c>
      <c r="AA272" s="23">
        <f t="shared" si="21"/>
        <v>0.15414649896707494</v>
      </c>
      <c r="AD272" s="1"/>
    </row>
    <row r="273" spans="1:30" x14ac:dyDescent="0.35">
      <c r="A273" s="17">
        <v>41122</v>
      </c>
      <c r="B273" s="10">
        <f t="shared" si="22"/>
        <v>134175000</v>
      </c>
      <c r="C273" s="13">
        <v>866000</v>
      </c>
      <c r="D273" s="4">
        <v>5926000</v>
      </c>
      <c r="E273" s="4">
        <v>12058000</v>
      </c>
      <c r="F273" s="4">
        <v>4948300</v>
      </c>
      <c r="G273" s="4">
        <v>5705500</v>
      </c>
      <c r="H273" s="4">
        <v>14809100</v>
      </c>
      <c r="I273" s="4">
        <v>2693000</v>
      </c>
      <c r="J273" s="4">
        <v>7841000</v>
      </c>
      <c r="K273" s="4">
        <v>17427100</v>
      </c>
      <c r="L273" s="4">
        <v>14434000</v>
      </c>
      <c r="M273" s="4">
        <v>26637000</v>
      </c>
      <c r="N273" s="9">
        <v>20830000</v>
      </c>
      <c r="O273" s="1"/>
      <c r="P273" s="23">
        <f t="shared" si="21"/>
        <v>6.4542574995341906E-3</v>
      </c>
      <c r="Q273" s="23">
        <f t="shared" si="21"/>
        <v>4.4166200857089624E-2</v>
      </c>
      <c r="R273" s="23">
        <f t="shared" si="21"/>
        <v>8.9867710080119248E-2</v>
      </c>
      <c r="S273" s="23">
        <f t="shared" si="21"/>
        <v>3.6879448481460776E-2</v>
      </c>
      <c r="T273" s="23">
        <f t="shared" si="21"/>
        <v>4.2522824669275198E-2</v>
      </c>
      <c r="U273" s="23">
        <f t="shared" si="21"/>
        <v>0.11037152971865101</v>
      </c>
      <c r="V273" s="23">
        <f t="shared" si="21"/>
        <v>2.0070803055710826E-2</v>
      </c>
      <c r="W273" s="23">
        <f t="shared" si="21"/>
        <v>5.8438606297745485E-2</v>
      </c>
      <c r="X273" s="23">
        <f t="shared" si="21"/>
        <v>0.12988336128190794</v>
      </c>
      <c r="Y273" s="23">
        <f t="shared" si="21"/>
        <v>0.10757592696105832</v>
      </c>
      <c r="Z273" s="23">
        <f t="shared" si="21"/>
        <v>0.19852431525992176</v>
      </c>
      <c r="AA273" s="23">
        <f t="shared" si="21"/>
        <v>0.15524501583752562</v>
      </c>
      <c r="AD273" s="1"/>
    </row>
    <row r="274" spans="1:30" x14ac:dyDescent="0.35">
      <c r="A274" s="17">
        <v>41153</v>
      </c>
      <c r="B274" s="10">
        <f t="shared" si="22"/>
        <v>134802100</v>
      </c>
      <c r="C274" s="13">
        <v>857000</v>
      </c>
      <c r="D274" s="4">
        <v>5885000</v>
      </c>
      <c r="E274" s="4">
        <v>12023000</v>
      </c>
      <c r="F274" s="4">
        <v>5020000</v>
      </c>
      <c r="G274" s="4">
        <v>5679400</v>
      </c>
      <c r="H274" s="4">
        <v>14732800</v>
      </c>
      <c r="I274" s="4">
        <v>2660000</v>
      </c>
      <c r="J274" s="4">
        <v>7806000</v>
      </c>
      <c r="K274" s="4">
        <v>17466500</v>
      </c>
      <c r="L274" s="4">
        <v>14055000</v>
      </c>
      <c r="M274" s="4">
        <v>26819400</v>
      </c>
      <c r="N274" s="9">
        <v>21798000</v>
      </c>
      <c r="O274" s="1"/>
      <c r="P274" s="23">
        <f t="shared" si="21"/>
        <v>6.3574677249093299E-3</v>
      </c>
      <c r="Q274" s="23">
        <f t="shared" si="21"/>
        <v>4.3656589919593237E-2</v>
      </c>
      <c r="R274" s="23">
        <f t="shared" si="21"/>
        <v>8.9190005200215722E-2</v>
      </c>
      <c r="S274" s="23">
        <f t="shared" si="21"/>
        <v>3.723977593820868E-2</v>
      </c>
      <c r="T274" s="23">
        <f t="shared" si="21"/>
        <v>4.2131391128179756E-2</v>
      </c>
      <c r="U274" s="23">
        <f t="shared" si="21"/>
        <v>0.109292065924789</v>
      </c>
      <c r="V274" s="23">
        <f t="shared" si="21"/>
        <v>1.9732630278014956E-2</v>
      </c>
      <c r="W274" s="23">
        <f t="shared" si="21"/>
        <v>5.7907109755708557E-2</v>
      </c>
      <c r="X274" s="23">
        <f t="shared" ref="V274:AA313" si="23">K274/$B274</f>
        <v>0.12957142359058205</v>
      </c>
      <c r="Y274" s="23">
        <f t="shared" si="23"/>
        <v>0.1042639543449249</v>
      </c>
      <c r="Z274" s="23">
        <f t="shared" si="23"/>
        <v>0.19895387386398283</v>
      </c>
      <c r="AA274" s="23">
        <f t="shared" si="23"/>
        <v>0.16170371233089098</v>
      </c>
      <c r="AD274" s="1"/>
    </row>
    <row r="275" spans="1:30" x14ac:dyDescent="0.35">
      <c r="A275" s="17">
        <v>41183</v>
      </c>
      <c r="B275" s="10">
        <f t="shared" si="22"/>
        <v>135649500</v>
      </c>
      <c r="C275" s="13">
        <v>847000</v>
      </c>
      <c r="D275" s="4">
        <v>5888000</v>
      </c>
      <c r="E275" s="4">
        <v>11994000</v>
      </c>
      <c r="F275" s="4">
        <v>5033600</v>
      </c>
      <c r="G275" s="4">
        <v>5702100</v>
      </c>
      <c r="H275" s="4">
        <v>14871500</v>
      </c>
      <c r="I275" s="4">
        <v>2660000</v>
      </c>
      <c r="J275" s="4">
        <v>7814000</v>
      </c>
      <c r="K275" s="4">
        <v>17564600</v>
      </c>
      <c r="L275" s="4">
        <v>13838000</v>
      </c>
      <c r="M275" s="4">
        <v>27178700</v>
      </c>
      <c r="N275" s="9">
        <v>22258000</v>
      </c>
      <c r="O275" s="1"/>
      <c r="P275" s="23">
        <f t="shared" ref="P275:U313" si="24">C275/$B275</f>
        <v>6.2440333359135127E-3</v>
      </c>
      <c r="Q275" s="23">
        <f t="shared" si="24"/>
        <v>4.3405983803847414E-2</v>
      </c>
      <c r="R275" s="23">
        <f t="shared" si="24"/>
        <v>8.841905056782369E-2</v>
      </c>
      <c r="S275" s="23">
        <f t="shared" si="24"/>
        <v>3.7107398110571732E-2</v>
      </c>
      <c r="T275" s="23">
        <f t="shared" si="24"/>
        <v>4.2035540123627438E-2</v>
      </c>
      <c r="U275" s="23">
        <f t="shared" si="24"/>
        <v>0.10963180844750625</v>
      </c>
      <c r="V275" s="23">
        <f t="shared" si="23"/>
        <v>1.9609360889645742E-2</v>
      </c>
      <c r="W275" s="23">
        <f t="shared" si="23"/>
        <v>5.7604340598380384E-2</v>
      </c>
      <c r="X275" s="23">
        <f t="shared" si="23"/>
        <v>0.12948518055724495</v>
      </c>
      <c r="Y275" s="23">
        <f t="shared" si="23"/>
        <v>0.10201290826726232</v>
      </c>
      <c r="Z275" s="23">
        <f t="shared" si="23"/>
        <v>0.20035975068098297</v>
      </c>
      <c r="AA275" s="23">
        <f t="shared" si="23"/>
        <v>0.16408464461719358</v>
      </c>
      <c r="AD275" s="1"/>
    </row>
    <row r="276" spans="1:30" x14ac:dyDescent="0.35">
      <c r="A276" s="17">
        <v>41214</v>
      </c>
      <c r="B276" s="10">
        <f t="shared" si="22"/>
        <v>136038000</v>
      </c>
      <c r="C276" s="13">
        <v>846000</v>
      </c>
      <c r="D276" s="4">
        <v>5788000</v>
      </c>
      <c r="E276" s="4">
        <v>11954000</v>
      </c>
      <c r="F276" s="4">
        <v>5057800</v>
      </c>
      <c r="G276" s="4">
        <v>5706700</v>
      </c>
      <c r="H276" s="4">
        <v>15356900</v>
      </c>
      <c r="I276" s="4">
        <v>2690000</v>
      </c>
      <c r="J276" s="4">
        <v>7814000</v>
      </c>
      <c r="K276" s="4">
        <v>17598200</v>
      </c>
      <c r="L276" s="4">
        <v>13646000</v>
      </c>
      <c r="M276" s="4">
        <v>27222400</v>
      </c>
      <c r="N276" s="9">
        <v>22358000</v>
      </c>
      <c r="O276" s="1"/>
      <c r="P276" s="23">
        <f t="shared" si="24"/>
        <v>6.2188506152692632E-3</v>
      </c>
      <c r="Q276" s="23">
        <f t="shared" si="24"/>
        <v>4.2546935415104604E-2</v>
      </c>
      <c r="R276" s="23">
        <f t="shared" si="24"/>
        <v>8.7872506211499724E-2</v>
      </c>
      <c r="S276" s="23">
        <f t="shared" si="24"/>
        <v>3.7179317543627514E-2</v>
      </c>
      <c r="T276" s="23">
        <f t="shared" si="24"/>
        <v>4.1949308281509577E-2</v>
      </c>
      <c r="U276" s="23">
        <f t="shared" si="24"/>
        <v>0.11288684044164131</v>
      </c>
      <c r="V276" s="23">
        <f t="shared" si="23"/>
        <v>1.977388670812567E-2</v>
      </c>
      <c r="W276" s="23">
        <f t="shared" si="23"/>
        <v>5.7439832987841631E-2</v>
      </c>
      <c r="X276" s="23">
        <f t="shared" si="23"/>
        <v>0.12936238403975359</v>
      </c>
      <c r="Y276" s="23">
        <f t="shared" si="23"/>
        <v>0.10031020744203825</v>
      </c>
      <c r="Z276" s="23">
        <f t="shared" si="23"/>
        <v>0.20010879313133095</v>
      </c>
      <c r="AA276" s="23">
        <f t="shared" si="23"/>
        <v>0.16435113718225791</v>
      </c>
      <c r="AD276" s="1"/>
    </row>
    <row r="277" spans="1:30" x14ac:dyDescent="0.35">
      <c r="A277" s="17">
        <v>41244</v>
      </c>
      <c r="B277" s="10">
        <f t="shared" si="22"/>
        <v>135964500</v>
      </c>
      <c r="C277" s="13">
        <v>848000</v>
      </c>
      <c r="D277" s="4">
        <v>5634000</v>
      </c>
      <c r="E277" s="4">
        <v>11958000</v>
      </c>
      <c r="F277" s="4">
        <v>5163000</v>
      </c>
      <c r="G277" s="4">
        <v>5708800</v>
      </c>
      <c r="H277" s="4">
        <v>15456500</v>
      </c>
      <c r="I277" s="4">
        <v>2681000</v>
      </c>
      <c r="J277" s="4">
        <v>7839000</v>
      </c>
      <c r="K277" s="4">
        <v>17663400</v>
      </c>
      <c r="L277" s="4">
        <v>13646000</v>
      </c>
      <c r="M277" s="4">
        <v>27121800</v>
      </c>
      <c r="N277" s="9">
        <v>22245000</v>
      </c>
      <c r="O277" s="1"/>
      <c r="P277" s="23">
        <f t="shared" si="24"/>
        <v>6.2369221377639016E-3</v>
      </c>
      <c r="Q277" s="23">
        <f t="shared" si="24"/>
        <v>4.1437286938870076E-2</v>
      </c>
      <c r="R277" s="23">
        <f t="shared" si="24"/>
        <v>8.7949427975684835E-2</v>
      </c>
      <c r="S277" s="23">
        <f t="shared" si="24"/>
        <v>3.7973147402446963E-2</v>
      </c>
      <c r="T277" s="23">
        <f t="shared" si="24"/>
        <v>4.1987430542531325E-2</v>
      </c>
      <c r="U277" s="23">
        <f t="shared" si="24"/>
        <v>0.11368040922446668</v>
      </c>
      <c r="V277" s="23">
        <f t="shared" si="23"/>
        <v>1.9718382371869129E-2</v>
      </c>
      <c r="W277" s="23">
        <f t="shared" si="23"/>
        <v>5.7654755469258523E-2</v>
      </c>
      <c r="X277" s="23">
        <f t="shared" si="23"/>
        <v>0.12991185199077701</v>
      </c>
      <c r="Y277" s="23">
        <f t="shared" si="23"/>
        <v>0.10036443336312052</v>
      </c>
      <c r="Z277" s="23">
        <f t="shared" si="23"/>
        <v>0.19947706938208135</v>
      </c>
      <c r="AA277" s="23">
        <f t="shared" si="23"/>
        <v>0.16360888320112971</v>
      </c>
      <c r="AD277" s="1"/>
    </row>
    <row r="278" spans="1:30" x14ac:dyDescent="0.35">
      <c r="A278" s="17">
        <v>41275</v>
      </c>
      <c r="B278" s="10">
        <f t="shared" si="22"/>
        <v>133081000</v>
      </c>
      <c r="C278" s="13">
        <v>838000</v>
      </c>
      <c r="D278" s="4">
        <v>5353000</v>
      </c>
      <c r="E278" s="4">
        <v>11880000</v>
      </c>
      <c r="F278" s="4">
        <v>4990000</v>
      </c>
      <c r="G278" s="4">
        <v>5663000</v>
      </c>
      <c r="H278" s="4">
        <v>14852100</v>
      </c>
      <c r="I278" s="4">
        <v>2635000</v>
      </c>
      <c r="J278" s="4">
        <v>7783000</v>
      </c>
      <c r="K278" s="4">
        <v>17565000</v>
      </c>
      <c r="L278" s="4">
        <v>13324000</v>
      </c>
      <c r="M278" s="4">
        <v>26465900</v>
      </c>
      <c r="N278" s="9">
        <v>21732000</v>
      </c>
      <c r="O278" s="1"/>
      <c r="P278" s="23">
        <f t="shared" si="24"/>
        <v>6.2969169152621339E-3</v>
      </c>
      <c r="Q278" s="23">
        <f t="shared" si="24"/>
        <v>4.0223623206919093E-2</v>
      </c>
      <c r="R278" s="23">
        <f t="shared" si="24"/>
        <v>8.9268941471735253E-2</v>
      </c>
      <c r="S278" s="23">
        <f t="shared" si="24"/>
        <v>3.7495961106393853E-2</v>
      </c>
      <c r="T278" s="23">
        <f t="shared" si="24"/>
        <v>4.2553031612326327E-2</v>
      </c>
      <c r="U278" s="23">
        <f t="shared" si="24"/>
        <v>0.11160195670306054</v>
      </c>
      <c r="V278" s="23">
        <f t="shared" si="23"/>
        <v>1.9799971445961483E-2</v>
      </c>
      <c r="W278" s="23">
        <f t="shared" si="23"/>
        <v>5.8483179417046761E-2</v>
      </c>
      <c r="X278" s="23">
        <f t="shared" si="23"/>
        <v>0.13198728593863887</v>
      </c>
      <c r="Y278" s="23">
        <f t="shared" si="23"/>
        <v>0.1001194761085354</v>
      </c>
      <c r="Z278" s="23">
        <f t="shared" si="23"/>
        <v>0.19887061263441061</v>
      </c>
      <c r="AA278" s="23">
        <f t="shared" si="23"/>
        <v>0.16329904343970966</v>
      </c>
      <c r="AD278" s="1"/>
    </row>
    <row r="279" spans="1:30" x14ac:dyDescent="0.35">
      <c r="A279" s="17">
        <v>41306</v>
      </c>
      <c r="B279" s="10">
        <f t="shared" si="22"/>
        <v>134119800</v>
      </c>
      <c r="C279" s="13">
        <v>844000</v>
      </c>
      <c r="D279" s="4">
        <v>5386000</v>
      </c>
      <c r="E279" s="4">
        <v>11901000</v>
      </c>
      <c r="F279" s="4">
        <v>4966100</v>
      </c>
      <c r="G279" s="4">
        <v>5664900</v>
      </c>
      <c r="H279" s="4">
        <v>14666300</v>
      </c>
      <c r="I279" s="4">
        <v>2699000</v>
      </c>
      <c r="J279" s="4">
        <v>7799000</v>
      </c>
      <c r="K279" s="4">
        <v>17612800</v>
      </c>
      <c r="L279" s="4">
        <v>13470000</v>
      </c>
      <c r="M279" s="4">
        <v>26893700</v>
      </c>
      <c r="N279" s="9">
        <v>22217000</v>
      </c>
      <c r="O279" s="1"/>
      <c r="P279" s="23">
        <f t="shared" si="24"/>
        <v>6.292881438833043E-3</v>
      </c>
      <c r="Q279" s="23">
        <f t="shared" si="24"/>
        <v>4.0158127286202334E-2</v>
      </c>
      <c r="R279" s="23">
        <f t="shared" si="24"/>
        <v>8.8734101899943185E-2</v>
      </c>
      <c r="S279" s="23">
        <f t="shared" si="24"/>
        <v>3.7027344210176276E-2</v>
      </c>
      <c r="T279" s="23">
        <f t="shared" si="24"/>
        <v>4.2237611448868846E-2</v>
      </c>
      <c r="U279" s="23">
        <f t="shared" si="24"/>
        <v>0.10935223583691595</v>
      </c>
      <c r="V279" s="23">
        <f t="shared" si="23"/>
        <v>2.0123799767073916E-2</v>
      </c>
      <c r="W279" s="23">
        <f t="shared" si="23"/>
        <v>5.8149505143908653E-2</v>
      </c>
      <c r="X279" s="23">
        <f t="shared" si="23"/>
        <v>0.13132140071786566</v>
      </c>
      <c r="Y279" s="23">
        <f t="shared" si="23"/>
        <v>0.10043259831881646</v>
      </c>
      <c r="Z279" s="23">
        <f t="shared" si="23"/>
        <v>0.20051998288097655</v>
      </c>
      <c r="AA279" s="23">
        <f t="shared" si="23"/>
        <v>0.16565041105041911</v>
      </c>
      <c r="AD279" s="1"/>
    </row>
    <row r="280" spans="1:30" x14ac:dyDescent="0.35">
      <c r="A280" s="17">
        <v>41334</v>
      </c>
      <c r="B280" s="10">
        <f t="shared" si="22"/>
        <v>134918700</v>
      </c>
      <c r="C280" s="13">
        <v>847000</v>
      </c>
      <c r="D280" s="4">
        <v>5501000</v>
      </c>
      <c r="E280" s="4">
        <v>11935000</v>
      </c>
      <c r="F280" s="4">
        <v>4975600</v>
      </c>
      <c r="G280" s="4">
        <v>5684500</v>
      </c>
      <c r="H280" s="4">
        <v>14705400</v>
      </c>
      <c r="I280" s="4">
        <v>2694000</v>
      </c>
      <c r="J280" s="4">
        <v>7813000</v>
      </c>
      <c r="K280" s="4">
        <v>17657600</v>
      </c>
      <c r="L280" s="4">
        <v>13740000</v>
      </c>
      <c r="M280" s="4">
        <v>27092600</v>
      </c>
      <c r="N280" s="9">
        <v>22273000</v>
      </c>
      <c r="O280" s="1"/>
      <c r="P280" s="23">
        <f t="shared" si="24"/>
        <v>6.2778547377050032E-3</v>
      </c>
      <c r="Q280" s="23">
        <f t="shared" si="24"/>
        <v>4.0772702375578777E-2</v>
      </c>
      <c r="R280" s="23">
        <f t="shared" si="24"/>
        <v>8.8460680394934141E-2</v>
      </c>
      <c r="S280" s="23">
        <f t="shared" si="24"/>
        <v>3.6878505351741454E-2</v>
      </c>
      <c r="T280" s="23">
        <f t="shared" si="24"/>
        <v>4.2132780704231508E-2</v>
      </c>
      <c r="U280" s="23">
        <f t="shared" si="24"/>
        <v>0.10899452781564009</v>
      </c>
      <c r="V280" s="23">
        <f t="shared" si="23"/>
        <v>1.996758047624236E-2</v>
      </c>
      <c r="W280" s="23">
        <f t="shared" si="23"/>
        <v>5.7908948129503174E-2</v>
      </c>
      <c r="X280" s="23">
        <f t="shared" si="23"/>
        <v>0.13087585338429736</v>
      </c>
      <c r="Y280" s="23">
        <f t="shared" si="23"/>
        <v>0.10183910755143653</v>
      </c>
      <c r="Z280" s="23">
        <f t="shared" si="23"/>
        <v>0.20080685627715061</v>
      </c>
      <c r="AA280" s="23">
        <f t="shared" si="23"/>
        <v>0.165084602801539</v>
      </c>
      <c r="AD280" s="1"/>
    </row>
    <row r="281" spans="1:30" x14ac:dyDescent="0.35">
      <c r="A281" s="17">
        <v>41365</v>
      </c>
      <c r="B281" s="10">
        <f t="shared" si="22"/>
        <v>135922700</v>
      </c>
      <c r="C281" s="13">
        <v>847000</v>
      </c>
      <c r="D281" s="4">
        <v>5677000</v>
      </c>
      <c r="E281" s="4">
        <v>11945000</v>
      </c>
      <c r="F281" s="4">
        <v>4994600</v>
      </c>
      <c r="G281" s="4">
        <v>5700700</v>
      </c>
      <c r="H281" s="4">
        <v>14802700</v>
      </c>
      <c r="I281" s="4">
        <v>2690000</v>
      </c>
      <c r="J281" s="4">
        <v>7836000</v>
      </c>
      <c r="K281" s="4">
        <v>17712600</v>
      </c>
      <c r="L281" s="4">
        <v>14074000</v>
      </c>
      <c r="M281" s="4">
        <v>27353100</v>
      </c>
      <c r="N281" s="9">
        <v>22290000</v>
      </c>
      <c r="O281" s="1"/>
      <c r="P281" s="23">
        <f t="shared" si="24"/>
        <v>6.2314830414640088E-3</v>
      </c>
      <c r="Q281" s="23">
        <f t="shared" si="24"/>
        <v>4.1766386335762899E-2</v>
      </c>
      <c r="R281" s="23">
        <f t="shared" si="24"/>
        <v>8.7880832267163617E-2</v>
      </c>
      <c r="S281" s="23">
        <f t="shared" si="24"/>
        <v>3.674588571298245E-2</v>
      </c>
      <c r="T281" s="23">
        <f t="shared" si="24"/>
        <v>4.1940750146958528E-2</v>
      </c>
      <c r="U281" s="23">
        <f t="shared" si="24"/>
        <v>0.10890528219348203</v>
      </c>
      <c r="V281" s="23">
        <f t="shared" si="23"/>
        <v>1.9790660426845554E-2</v>
      </c>
      <c r="W281" s="23">
        <f t="shared" si="23"/>
        <v>5.765041453708615E-2</v>
      </c>
      <c r="X281" s="23">
        <f t="shared" si="23"/>
        <v>0.13031377393180094</v>
      </c>
      <c r="Y281" s="23">
        <f t="shared" si="23"/>
        <v>0.10354414678342912</v>
      </c>
      <c r="Z281" s="23">
        <f t="shared" si="23"/>
        <v>0.20124011662511118</v>
      </c>
      <c r="AA281" s="23">
        <f t="shared" si="23"/>
        <v>0.16399026799791352</v>
      </c>
      <c r="AD281" s="1"/>
    </row>
    <row r="282" spans="1:30" x14ac:dyDescent="0.35">
      <c r="A282" s="17">
        <v>41395</v>
      </c>
      <c r="B282" s="10">
        <f t="shared" si="22"/>
        <v>136816600</v>
      </c>
      <c r="C282" s="13">
        <v>857000</v>
      </c>
      <c r="D282" s="4">
        <v>5871000</v>
      </c>
      <c r="E282" s="4">
        <v>11995000</v>
      </c>
      <c r="F282" s="4">
        <v>5032900.0000000009</v>
      </c>
      <c r="G282" s="4">
        <v>5734100</v>
      </c>
      <c r="H282" s="4">
        <v>14926300</v>
      </c>
      <c r="I282" s="4">
        <v>2712000</v>
      </c>
      <c r="J282" s="4">
        <v>7873000</v>
      </c>
      <c r="K282" s="4">
        <v>17737000</v>
      </c>
      <c r="L282" s="4">
        <v>14459000</v>
      </c>
      <c r="M282" s="4">
        <v>27377300</v>
      </c>
      <c r="N282" s="9">
        <v>22242000</v>
      </c>
      <c r="O282" s="1"/>
      <c r="P282" s="23">
        <f t="shared" si="24"/>
        <v>6.2638597947909831E-3</v>
      </c>
      <c r="Q282" s="23">
        <f t="shared" si="24"/>
        <v>4.2911459574349893E-2</v>
      </c>
      <c r="R282" s="23">
        <f t="shared" si="24"/>
        <v>8.7672109963264688E-2</v>
      </c>
      <c r="S282" s="23">
        <f t="shared" si="24"/>
        <v>3.6785740911556064E-2</v>
      </c>
      <c r="T282" s="23">
        <f t="shared" si="24"/>
        <v>4.1910849999196004E-2</v>
      </c>
      <c r="U282" s="23">
        <f t="shared" si="24"/>
        <v>0.10909714172110695</v>
      </c>
      <c r="V282" s="23">
        <f t="shared" si="23"/>
        <v>1.9822156083399236E-2</v>
      </c>
      <c r="W282" s="23">
        <f t="shared" si="23"/>
        <v>5.7544186889602576E-2</v>
      </c>
      <c r="X282" s="23">
        <f t="shared" si="23"/>
        <v>0.12964070149382459</v>
      </c>
      <c r="Y282" s="23">
        <f t="shared" si="23"/>
        <v>0.10568162050511415</v>
      </c>
      <c r="Z282" s="23">
        <f t="shared" si="23"/>
        <v>0.20010218058335028</v>
      </c>
      <c r="AA282" s="23">
        <f t="shared" si="23"/>
        <v>0.16256799248044462</v>
      </c>
      <c r="AD282" s="1"/>
    </row>
    <row r="283" spans="1:30" x14ac:dyDescent="0.35">
      <c r="A283" s="17">
        <v>41426</v>
      </c>
      <c r="B283" s="10">
        <f t="shared" si="22"/>
        <v>137226100</v>
      </c>
      <c r="C283" s="13">
        <v>869000</v>
      </c>
      <c r="D283" s="4">
        <v>6042000</v>
      </c>
      <c r="E283" s="4">
        <v>12086000</v>
      </c>
      <c r="F283" s="4">
        <v>5044500</v>
      </c>
      <c r="G283" s="4">
        <v>5763000</v>
      </c>
      <c r="H283" s="4">
        <v>15039200</v>
      </c>
      <c r="I283" s="4">
        <v>2711000</v>
      </c>
      <c r="J283" s="4">
        <v>7938000</v>
      </c>
      <c r="K283" s="4">
        <v>17732700</v>
      </c>
      <c r="L283" s="4">
        <v>14881000</v>
      </c>
      <c r="M283" s="4">
        <v>27334700</v>
      </c>
      <c r="N283" s="9">
        <v>21785000</v>
      </c>
      <c r="O283" s="1"/>
      <c r="P283" s="23">
        <f t="shared" si="24"/>
        <v>6.3326145682198942E-3</v>
      </c>
      <c r="Q283" s="23">
        <f t="shared" si="24"/>
        <v>4.4029524995609436E-2</v>
      </c>
      <c r="R283" s="23">
        <f t="shared" si="24"/>
        <v>8.8073624478142279E-2</v>
      </c>
      <c r="S283" s="23">
        <f t="shared" si="24"/>
        <v>3.6760499642560708E-2</v>
      </c>
      <c r="T283" s="23">
        <f t="shared" si="24"/>
        <v>4.19963840697943E-2</v>
      </c>
      <c r="U283" s="23">
        <f t="shared" si="24"/>
        <v>0.10959431186924354</v>
      </c>
      <c r="V283" s="23">
        <f t="shared" si="23"/>
        <v>1.9755717024676791E-2</v>
      </c>
      <c r="W283" s="23">
        <f t="shared" si="23"/>
        <v>5.7846138598998294E-2</v>
      </c>
      <c r="X283" s="23">
        <f t="shared" si="23"/>
        <v>0.12922250213334052</v>
      </c>
      <c r="Y283" s="23">
        <f t="shared" si="23"/>
        <v>0.10844146995360213</v>
      </c>
      <c r="Z283" s="23">
        <f t="shared" si="23"/>
        <v>0.19919461385261258</v>
      </c>
      <c r="AA283" s="23">
        <f t="shared" si="23"/>
        <v>0.15875259881319953</v>
      </c>
      <c r="AD283" s="1"/>
    </row>
    <row r="284" spans="1:30" x14ac:dyDescent="0.35">
      <c r="A284" s="17">
        <v>41456</v>
      </c>
      <c r="B284" s="10">
        <f t="shared" si="22"/>
        <v>136051600</v>
      </c>
      <c r="C284" s="13">
        <v>875000</v>
      </c>
      <c r="D284" s="4">
        <v>6119000</v>
      </c>
      <c r="E284" s="4">
        <v>12054000</v>
      </c>
      <c r="F284" s="4">
        <v>4980500</v>
      </c>
      <c r="G284" s="4">
        <v>5769200</v>
      </c>
      <c r="H284" s="4">
        <v>15091000</v>
      </c>
      <c r="I284" s="4">
        <v>2732000</v>
      </c>
      <c r="J284" s="4">
        <v>7974000</v>
      </c>
      <c r="K284" s="4">
        <v>17667400</v>
      </c>
      <c r="L284" s="4">
        <v>14978000</v>
      </c>
      <c r="M284" s="4">
        <v>27287500</v>
      </c>
      <c r="N284" s="9">
        <v>20524000</v>
      </c>
      <c r="O284" s="1"/>
      <c r="P284" s="23">
        <f t="shared" si="24"/>
        <v>6.4313833868914439E-3</v>
      </c>
      <c r="Q284" s="23">
        <f t="shared" si="24"/>
        <v>4.4975582793587141E-2</v>
      </c>
      <c r="R284" s="23">
        <f t="shared" si="24"/>
        <v>8.8598737537816538E-2</v>
      </c>
      <c r="S284" s="23">
        <f t="shared" si="24"/>
        <v>3.6607434238186097E-2</v>
      </c>
      <c r="T284" s="23">
        <f t="shared" si="24"/>
        <v>4.2404499469318992E-2</v>
      </c>
      <c r="U284" s="23">
        <f t="shared" si="24"/>
        <v>0.11092115050466146</v>
      </c>
      <c r="V284" s="23">
        <f t="shared" si="23"/>
        <v>2.008061647198563E-2</v>
      </c>
      <c r="W284" s="23">
        <f t="shared" si="23"/>
        <v>5.8610115573797E-2</v>
      </c>
      <c r="X284" s="23">
        <f t="shared" si="23"/>
        <v>0.12985808325664674</v>
      </c>
      <c r="Y284" s="23">
        <f t="shared" si="23"/>
        <v>0.1100905832786972</v>
      </c>
      <c r="Z284" s="23">
        <f t="shared" si="23"/>
        <v>0.20056728476548605</v>
      </c>
      <c r="AA284" s="23">
        <f t="shared" si="23"/>
        <v>0.15085452872292571</v>
      </c>
      <c r="AD284" s="1"/>
    </row>
    <row r="285" spans="1:30" x14ac:dyDescent="0.35">
      <c r="A285" s="17">
        <v>41487</v>
      </c>
      <c r="B285" s="10">
        <f t="shared" si="22"/>
        <v>136488500</v>
      </c>
      <c r="C285" s="13">
        <v>881000</v>
      </c>
      <c r="D285" s="4">
        <v>6152000</v>
      </c>
      <c r="E285" s="4">
        <v>12107000</v>
      </c>
      <c r="F285" s="4">
        <v>4999000</v>
      </c>
      <c r="G285" s="4">
        <v>5763800</v>
      </c>
      <c r="H285" s="4">
        <v>15125800</v>
      </c>
      <c r="I285" s="4">
        <v>2711000</v>
      </c>
      <c r="J285" s="4">
        <v>7958000</v>
      </c>
      <c r="K285" s="4">
        <v>17743600</v>
      </c>
      <c r="L285" s="4">
        <v>14961000</v>
      </c>
      <c r="M285" s="4">
        <v>27333300</v>
      </c>
      <c r="N285" s="9">
        <v>20753000</v>
      </c>
      <c r="O285" s="1"/>
      <c r="P285" s="23">
        <f t="shared" si="24"/>
        <v>6.4547562615165383E-3</v>
      </c>
      <c r="Q285" s="23">
        <f t="shared" si="24"/>
        <v>4.5073394461804472E-2</v>
      </c>
      <c r="R285" s="23">
        <f t="shared" si="24"/>
        <v>8.8703443879887323E-2</v>
      </c>
      <c r="S285" s="23">
        <f t="shared" si="24"/>
        <v>3.6625796312509847E-2</v>
      </c>
      <c r="T285" s="23">
        <f t="shared" si="24"/>
        <v>4.2229198796968244E-2</v>
      </c>
      <c r="U285" s="23">
        <f t="shared" si="24"/>
        <v>0.11082105818438916</v>
      </c>
      <c r="V285" s="23">
        <f t="shared" si="23"/>
        <v>1.9862479256494137E-2</v>
      </c>
      <c r="W285" s="23">
        <f t="shared" si="23"/>
        <v>5.8305278466684006E-2</v>
      </c>
      <c r="X285" s="23">
        <f t="shared" si="23"/>
        <v>0.13000069602933581</v>
      </c>
      <c r="Y285" s="23">
        <f t="shared" si="23"/>
        <v>0.10961363045238244</v>
      </c>
      <c r="Z285" s="23">
        <f t="shared" si="23"/>
        <v>0.20026082783531213</v>
      </c>
      <c r="AA285" s="23">
        <f t="shared" si="23"/>
        <v>0.1520494400627159</v>
      </c>
      <c r="AD285" s="1"/>
    </row>
    <row r="286" spans="1:30" x14ac:dyDescent="0.35">
      <c r="A286" s="17">
        <v>41518</v>
      </c>
      <c r="B286" s="10">
        <f t="shared" si="22"/>
        <v>137097100</v>
      </c>
      <c r="C286" s="13">
        <v>878000</v>
      </c>
      <c r="D286" s="4">
        <v>6128000</v>
      </c>
      <c r="E286" s="4">
        <v>12091000</v>
      </c>
      <c r="F286" s="4">
        <v>5093100</v>
      </c>
      <c r="G286" s="4">
        <v>5755800</v>
      </c>
      <c r="H286" s="4">
        <v>15046800</v>
      </c>
      <c r="I286" s="4">
        <v>2699000</v>
      </c>
      <c r="J286" s="4">
        <v>7908000</v>
      </c>
      <c r="K286" s="4">
        <v>17754500</v>
      </c>
      <c r="L286" s="4">
        <v>14518000</v>
      </c>
      <c r="M286" s="4">
        <v>27496900</v>
      </c>
      <c r="N286" s="9">
        <v>21728000</v>
      </c>
      <c r="O286" s="1"/>
      <c r="P286" s="23">
        <f t="shared" si="24"/>
        <v>6.4042200746769994E-3</v>
      </c>
      <c r="Q286" s="23">
        <f t="shared" si="24"/>
        <v>4.4698246717107801E-2</v>
      </c>
      <c r="R286" s="23">
        <f t="shared" si="24"/>
        <v>8.8192966882596355E-2</v>
      </c>
      <c r="S286" s="23">
        <f t="shared" si="24"/>
        <v>3.7149582303345585E-2</v>
      </c>
      <c r="T286" s="23">
        <f t="shared" si="24"/>
        <v>4.1983382580667278E-2</v>
      </c>
      <c r="U286" s="23">
        <f t="shared" si="24"/>
        <v>0.10975286858730053</v>
      </c>
      <c r="V286" s="23">
        <f t="shared" si="23"/>
        <v>1.9686776744365853E-2</v>
      </c>
      <c r="W286" s="23">
        <f t="shared" si="23"/>
        <v>5.7681745273970055E-2</v>
      </c>
      <c r="X286" s="23">
        <f t="shared" si="23"/>
        <v>0.12950310400438814</v>
      </c>
      <c r="Y286" s="23">
        <f t="shared" si="23"/>
        <v>0.10589574834186864</v>
      </c>
      <c r="Z286" s="23">
        <f t="shared" si="23"/>
        <v>0.20056514689223914</v>
      </c>
      <c r="AA286" s="23">
        <f t="shared" si="23"/>
        <v>0.15848621159747361</v>
      </c>
      <c r="AD286" s="1"/>
    </row>
    <row r="287" spans="1:30" x14ac:dyDescent="0.35">
      <c r="A287" s="17">
        <v>41548</v>
      </c>
      <c r="B287" s="10">
        <f t="shared" si="22"/>
        <v>138019100</v>
      </c>
      <c r="C287" s="13">
        <v>879000</v>
      </c>
      <c r="D287" s="4">
        <v>6139000</v>
      </c>
      <c r="E287" s="4">
        <v>12080000</v>
      </c>
      <c r="F287" s="4">
        <v>5103900</v>
      </c>
      <c r="G287" s="4">
        <v>5755900</v>
      </c>
      <c r="H287" s="4">
        <v>15206400</v>
      </c>
      <c r="I287" s="4">
        <v>2713000</v>
      </c>
      <c r="J287" s="4">
        <v>7917000</v>
      </c>
      <c r="K287" s="4">
        <v>17824100</v>
      </c>
      <c r="L287" s="4">
        <v>14346000</v>
      </c>
      <c r="M287" s="4">
        <v>27861800</v>
      </c>
      <c r="N287" s="9">
        <v>22193000</v>
      </c>
      <c r="O287" s="1"/>
      <c r="P287" s="23">
        <f t="shared" si="24"/>
        <v>6.368683754639756E-3</v>
      </c>
      <c r="Q287" s="23">
        <f t="shared" si="24"/>
        <v>4.4479351046340689E-2</v>
      </c>
      <c r="R287" s="23">
        <f t="shared" si="24"/>
        <v>8.7524118038735221E-2</v>
      </c>
      <c r="S287" s="23">
        <f t="shared" si="24"/>
        <v>3.6979664408766613E-2</v>
      </c>
      <c r="T287" s="23">
        <f t="shared" si="24"/>
        <v>4.1703648263175172E-2</v>
      </c>
      <c r="U287" s="23">
        <f t="shared" si="24"/>
        <v>0.11017605534306484</v>
      </c>
      <c r="V287" s="23">
        <f t="shared" si="23"/>
        <v>1.965669968866628E-2</v>
      </c>
      <c r="W287" s="23">
        <f t="shared" si="23"/>
        <v>5.7361626035816779E-2</v>
      </c>
      <c r="X287" s="23">
        <f t="shared" si="23"/>
        <v>0.1291422708885944</v>
      </c>
      <c r="Y287" s="23">
        <f t="shared" si="23"/>
        <v>0.1039421355450079</v>
      </c>
      <c r="Z287" s="23">
        <f t="shared" si="23"/>
        <v>0.2018691615870557</v>
      </c>
      <c r="AA287" s="23">
        <f t="shared" si="23"/>
        <v>0.16079658540013664</v>
      </c>
      <c r="AD287" s="1"/>
    </row>
    <row r="288" spans="1:30" x14ac:dyDescent="0.35">
      <c r="A288" s="17">
        <v>41579</v>
      </c>
      <c r="B288" s="10">
        <f t="shared" si="22"/>
        <v>138543400</v>
      </c>
      <c r="C288" s="13">
        <v>871000</v>
      </c>
      <c r="D288" s="4">
        <v>6056000</v>
      </c>
      <c r="E288" s="4">
        <v>12080000</v>
      </c>
      <c r="F288" s="4">
        <v>5161700</v>
      </c>
      <c r="G288" s="4">
        <v>5768200</v>
      </c>
      <c r="H288" s="4">
        <v>15649500</v>
      </c>
      <c r="I288" s="4">
        <v>2743000</v>
      </c>
      <c r="J288" s="4">
        <v>7909000</v>
      </c>
      <c r="K288" s="4">
        <v>17877100</v>
      </c>
      <c r="L288" s="4">
        <v>14174000</v>
      </c>
      <c r="M288" s="4">
        <v>27939900</v>
      </c>
      <c r="N288" s="9">
        <v>22314000</v>
      </c>
      <c r="O288" s="1"/>
      <c r="P288" s="23">
        <f t="shared" si="24"/>
        <v>6.286838636845927E-3</v>
      </c>
      <c r="Q288" s="23">
        <f t="shared" si="24"/>
        <v>4.3711934310836892E-2</v>
      </c>
      <c r="R288" s="23">
        <f t="shared" si="24"/>
        <v>8.7192894067851662E-2</v>
      </c>
      <c r="S288" s="23">
        <f t="shared" si="24"/>
        <v>3.7256917326989235E-2</v>
      </c>
      <c r="T288" s="23">
        <f t="shared" si="24"/>
        <v>4.1634606917399168E-2</v>
      </c>
      <c r="U288" s="23">
        <f t="shared" si="24"/>
        <v>0.11295738375122885</v>
      </c>
      <c r="V288" s="23">
        <f t="shared" si="23"/>
        <v>1.9798850035440158E-2</v>
      </c>
      <c r="W288" s="23">
        <f t="shared" si="23"/>
        <v>5.7086804568099239E-2</v>
      </c>
      <c r="X288" s="23">
        <f t="shared" si="23"/>
        <v>0.12903609987917145</v>
      </c>
      <c r="Y288" s="23">
        <f t="shared" si="23"/>
        <v>0.10230729143358687</v>
      </c>
      <c r="Z288" s="23">
        <f t="shared" si="23"/>
        <v>0.20166893551046097</v>
      </c>
      <c r="AA288" s="23">
        <f t="shared" si="23"/>
        <v>0.16106144356208957</v>
      </c>
      <c r="AD288" s="1"/>
    </row>
    <row r="289" spans="1:30" x14ac:dyDescent="0.35">
      <c r="A289" s="17">
        <v>41609</v>
      </c>
      <c r="B289" s="10">
        <f t="shared" si="22"/>
        <v>138292400</v>
      </c>
      <c r="C289" s="13">
        <v>867000</v>
      </c>
      <c r="D289" s="4">
        <v>5842000</v>
      </c>
      <c r="E289" s="4">
        <v>12084000</v>
      </c>
      <c r="F289" s="4">
        <v>5257200</v>
      </c>
      <c r="G289" s="4">
        <v>5771500</v>
      </c>
      <c r="H289" s="4">
        <v>15833600</v>
      </c>
      <c r="I289" s="4">
        <v>2732000</v>
      </c>
      <c r="J289" s="4">
        <v>7926000</v>
      </c>
      <c r="K289" s="4">
        <v>17888700</v>
      </c>
      <c r="L289" s="4">
        <v>14124000</v>
      </c>
      <c r="M289" s="4">
        <v>27787400</v>
      </c>
      <c r="N289" s="9">
        <v>22179000</v>
      </c>
      <c r="O289" s="1"/>
      <c r="P289" s="23">
        <f t="shared" si="24"/>
        <v>6.2693249954444349E-3</v>
      </c>
      <c r="Q289" s="23">
        <f t="shared" si="24"/>
        <v>4.2243825401829749E-2</v>
      </c>
      <c r="R289" s="23">
        <f t="shared" si="24"/>
        <v>8.7380072946886447E-2</v>
      </c>
      <c r="S289" s="23">
        <f t="shared" si="24"/>
        <v>3.8015104228431934E-2</v>
      </c>
      <c r="T289" s="23">
        <f t="shared" si="24"/>
        <v>4.1734035999085997E-2</v>
      </c>
      <c r="U289" s="23">
        <f t="shared" si="24"/>
        <v>0.11449363811749597</v>
      </c>
      <c r="V289" s="23">
        <f t="shared" si="23"/>
        <v>1.9755243238240135E-2</v>
      </c>
      <c r="W289" s="23">
        <f t="shared" si="23"/>
        <v>5.7313344768042208E-2</v>
      </c>
      <c r="X289" s="23">
        <f t="shared" si="23"/>
        <v>0.12935417998386028</v>
      </c>
      <c r="Y289" s="23">
        <f t="shared" si="23"/>
        <v>0.10213142587734395</v>
      </c>
      <c r="Z289" s="23">
        <f t="shared" si="23"/>
        <v>0.20093222765676205</v>
      </c>
      <c r="AA289" s="23">
        <f t="shared" si="23"/>
        <v>0.16037757678657685</v>
      </c>
      <c r="AD289" s="1"/>
    </row>
    <row r="290" spans="1:30" x14ac:dyDescent="0.35">
      <c r="A290" s="17">
        <v>41640</v>
      </c>
      <c r="B290" s="10">
        <f t="shared" si="22"/>
        <v>135487400</v>
      </c>
      <c r="C290" s="13">
        <v>860000</v>
      </c>
      <c r="D290" s="4">
        <v>5609000</v>
      </c>
      <c r="E290" s="4">
        <v>11987000</v>
      </c>
      <c r="F290" s="4">
        <v>5095200</v>
      </c>
      <c r="G290" s="4">
        <v>5729400</v>
      </c>
      <c r="H290" s="4">
        <v>15164900</v>
      </c>
      <c r="I290" s="4">
        <v>2689000</v>
      </c>
      <c r="J290" s="4">
        <v>7863000</v>
      </c>
      <c r="K290" s="4">
        <v>17795100</v>
      </c>
      <c r="L290" s="4">
        <v>13815000</v>
      </c>
      <c r="M290" s="4">
        <v>27200800</v>
      </c>
      <c r="N290" s="9">
        <v>21679000</v>
      </c>
      <c r="O290" s="1"/>
      <c r="P290" s="23">
        <f t="shared" si="24"/>
        <v>6.3474537115628463E-3</v>
      </c>
      <c r="Q290" s="23">
        <f t="shared" si="24"/>
        <v>4.139868356762326E-2</v>
      </c>
      <c r="R290" s="23">
        <f t="shared" si="24"/>
        <v>8.8473171675004472E-2</v>
      </c>
      <c r="S290" s="23">
        <f t="shared" si="24"/>
        <v>3.7606449012970951E-2</v>
      </c>
      <c r="T290" s="23">
        <f t="shared" si="24"/>
        <v>4.228732708724206E-2</v>
      </c>
      <c r="U290" s="23">
        <f t="shared" si="24"/>
        <v>0.11192848929125512</v>
      </c>
      <c r="V290" s="23">
        <f t="shared" si="23"/>
        <v>1.984686398882848E-2</v>
      </c>
      <c r="W290" s="23">
        <f t="shared" si="23"/>
        <v>5.8034916900021702E-2</v>
      </c>
      <c r="X290" s="23">
        <f t="shared" si="23"/>
        <v>0.13134136458445583</v>
      </c>
      <c r="Y290" s="23">
        <f t="shared" si="23"/>
        <v>0.10196520119214038</v>
      </c>
      <c r="Z290" s="23">
        <f t="shared" si="23"/>
        <v>0.20076258013660311</v>
      </c>
      <c r="AA290" s="23">
        <f t="shared" si="23"/>
        <v>0.16000749885229179</v>
      </c>
      <c r="AD290" s="1"/>
    </row>
    <row r="291" spans="1:30" x14ac:dyDescent="0.35">
      <c r="A291" s="17">
        <v>41671</v>
      </c>
      <c r="B291" s="10">
        <f t="shared" si="22"/>
        <v>136230700</v>
      </c>
      <c r="C291" s="13">
        <v>860000</v>
      </c>
      <c r="D291" s="4">
        <v>5612000</v>
      </c>
      <c r="E291" s="4">
        <v>12019000</v>
      </c>
      <c r="F291" s="4">
        <v>5058400.0000000009</v>
      </c>
      <c r="G291" s="4">
        <v>5738900</v>
      </c>
      <c r="H291" s="4">
        <v>14946100</v>
      </c>
      <c r="I291" s="4">
        <v>2707000</v>
      </c>
      <c r="J291" s="4">
        <v>7879000</v>
      </c>
      <c r="K291" s="4">
        <v>17817500</v>
      </c>
      <c r="L291" s="4">
        <v>13908000</v>
      </c>
      <c r="M291" s="4">
        <v>27574800</v>
      </c>
      <c r="N291" s="9">
        <v>22110000</v>
      </c>
      <c r="O291" s="1"/>
      <c r="P291" s="23">
        <f>C291/$B291</f>
        <v>6.3128208252618539E-3</v>
      </c>
      <c r="Q291" s="23">
        <f t="shared" si="24"/>
        <v>4.1194826129499443E-2</v>
      </c>
      <c r="R291" s="23">
        <f t="shared" si="24"/>
        <v>8.822534127770025E-2</v>
      </c>
      <c r="S291" s="23">
        <f t="shared" si="24"/>
        <v>3.7131131235470426E-2</v>
      </c>
      <c r="T291" s="23">
        <f t="shared" si="24"/>
        <v>4.2126334225692154E-2</v>
      </c>
      <c r="U291" s="23">
        <f t="shared" si="24"/>
        <v>0.10971168760051883</v>
      </c>
      <c r="V291" s="23">
        <f t="shared" si="23"/>
        <v>1.987070462091144E-2</v>
      </c>
      <c r="W291" s="23">
        <f t="shared" si="23"/>
        <v>5.7835715444462955E-2</v>
      </c>
      <c r="X291" s="23">
        <f t="shared" si="23"/>
        <v>0.13078916866756171</v>
      </c>
      <c r="Y291" s="23">
        <f t="shared" si="23"/>
        <v>0.10209152562528123</v>
      </c>
      <c r="Z291" s="23">
        <f t="shared" si="23"/>
        <v>0.20241252522375647</v>
      </c>
      <c r="AA291" s="23">
        <f t="shared" si="23"/>
        <v>0.16229821912388323</v>
      </c>
      <c r="AD291" s="1"/>
    </row>
    <row r="292" spans="1:30" x14ac:dyDescent="0.35">
      <c r="A292" s="17">
        <v>41699</v>
      </c>
      <c r="B292" s="10">
        <f t="shared" si="22"/>
        <v>137187000</v>
      </c>
      <c r="C292" s="13">
        <v>868000</v>
      </c>
      <c r="D292" s="4">
        <v>5746000</v>
      </c>
      <c r="E292" s="4">
        <v>12061000</v>
      </c>
      <c r="F292" s="4">
        <v>5084200</v>
      </c>
      <c r="G292" s="4">
        <v>5758300</v>
      </c>
      <c r="H292" s="4">
        <v>15009500</v>
      </c>
      <c r="I292" s="4">
        <v>2719000</v>
      </c>
      <c r="J292" s="4">
        <v>7889000</v>
      </c>
      <c r="K292" s="4">
        <v>17882600</v>
      </c>
      <c r="L292" s="4">
        <v>14181000</v>
      </c>
      <c r="M292" s="4">
        <v>27763400</v>
      </c>
      <c r="N292" s="9">
        <v>22225000</v>
      </c>
      <c r="O292" s="1"/>
      <c r="P292" s="23">
        <f t="shared" si="24"/>
        <v>6.327130121658758E-3</v>
      </c>
      <c r="Q292" s="23">
        <f t="shared" si="24"/>
        <v>4.1884435114114313E-2</v>
      </c>
      <c r="R292" s="23">
        <f t="shared" si="24"/>
        <v>8.791649354530677E-2</v>
      </c>
      <c r="S292" s="23">
        <f t="shared" si="24"/>
        <v>3.7060362862370341E-2</v>
      </c>
      <c r="T292" s="23">
        <f t="shared" si="24"/>
        <v>4.1974093755239202E-2</v>
      </c>
      <c r="U292" s="23">
        <f t="shared" si="24"/>
        <v>0.10940905479382157</v>
      </c>
      <c r="V292" s="23">
        <f t="shared" si="23"/>
        <v>1.9819662212891893E-2</v>
      </c>
      <c r="W292" s="23">
        <f t="shared" si="23"/>
        <v>5.7505448767011448E-2</v>
      </c>
      <c r="X292" s="23">
        <f t="shared" si="23"/>
        <v>0.1303520012829204</v>
      </c>
      <c r="Y292" s="23">
        <f t="shared" si="23"/>
        <v>0.10336985282862078</v>
      </c>
      <c r="Z292" s="23">
        <f t="shared" si="23"/>
        <v>0.20237631845583037</v>
      </c>
      <c r="AA292" s="23">
        <f t="shared" si="23"/>
        <v>0.16200514626021417</v>
      </c>
      <c r="AD292" s="1"/>
    </row>
    <row r="293" spans="1:30" x14ac:dyDescent="0.35">
      <c r="A293" s="17">
        <v>41730</v>
      </c>
      <c r="B293" s="10">
        <f t="shared" si="22"/>
        <v>138325500</v>
      </c>
      <c r="C293" s="13">
        <v>875000</v>
      </c>
      <c r="D293" s="4">
        <v>5970000</v>
      </c>
      <c r="E293" s="4">
        <v>12079000</v>
      </c>
      <c r="F293" s="4">
        <v>5105200</v>
      </c>
      <c r="G293" s="4">
        <v>5789600</v>
      </c>
      <c r="H293" s="4">
        <v>15130600</v>
      </c>
      <c r="I293" s="4">
        <v>2716000</v>
      </c>
      <c r="J293" s="4">
        <v>7908000</v>
      </c>
      <c r="K293" s="4">
        <v>17911500</v>
      </c>
      <c r="L293" s="4">
        <v>14524000</v>
      </c>
      <c r="M293" s="4">
        <v>28042600</v>
      </c>
      <c r="N293" s="9">
        <v>22274000</v>
      </c>
      <c r="O293" s="1"/>
      <c r="P293" s="23">
        <f t="shared" si="24"/>
        <v>6.3256594048096701E-3</v>
      </c>
      <c r="Q293" s="23">
        <f t="shared" si="24"/>
        <v>4.315907045338712E-2</v>
      </c>
      <c r="R293" s="23">
        <f t="shared" si="24"/>
        <v>8.7323017086509719E-2</v>
      </c>
      <c r="S293" s="23">
        <f t="shared" si="24"/>
        <v>3.6907150163924943E-2</v>
      </c>
      <c r="T293" s="23">
        <f t="shared" si="24"/>
        <v>4.1854900217241219E-2</v>
      </c>
      <c r="U293" s="23">
        <f t="shared" si="24"/>
        <v>0.10938402536047222</v>
      </c>
      <c r="V293" s="23">
        <f t="shared" si="23"/>
        <v>1.9634846792529217E-2</v>
      </c>
      <c r="W293" s="23">
        <f t="shared" si="23"/>
        <v>5.7169502369411283E-2</v>
      </c>
      <c r="X293" s="23">
        <f t="shared" si="23"/>
        <v>0.12948805534771246</v>
      </c>
      <c r="Y293" s="23">
        <f t="shared" si="23"/>
        <v>0.10499871679480645</v>
      </c>
      <c r="Z293" s="23">
        <f t="shared" si="23"/>
        <v>0.20272907020036074</v>
      </c>
      <c r="AA293" s="23">
        <f t="shared" si="23"/>
        <v>0.16102598580883495</v>
      </c>
      <c r="AD293" s="1"/>
    </row>
    <row r="294" spans="1:30" x14ac:dyDescent="0.35">
      <c r="A294" s="17">
        <v>41760</v>
      </c>
      <c r="B294" s="10">
        <f t="shared" si="22"/>
        <v>139237600</v>
      </c>
      <c r="C294" s="13">
        <v>881000</v>
      </c>
      <c r="D294" s="4">
        <v>6158000</v>
      </c>
      <c r="E294" s="4">
        <v>12139000</v>
      </c>
      <c r="F294" s="4">
        <v>5174900.0000000009</v>
      </c>
      <c r="G294" s="4">
        <v>5820700</v>
      </c>
      <c r="H294" s="4">
        <v>15232700</v>
      </c>
      <c r="I294" s="4">
        <v>2717000</v>
      </c>
      <c r="J294" s="4">
        <v>7939000</v>
      </c>
      <c r="K294" s="4">
        <v>17991600</v>
      </c>
      <c r="L294" s="4">
        <v>14935000</v>
      </c>
      <c r="M294" s="4">
        <v>28021700</v>
      </c>
      <c r="N294" s="9">
        <v>22227000</v>
      </c>
      <c r="O294" s="1"/>
      <c r="P294" s="23">
        <f t="shared" si="24"/>
        <v>6.3273138864789399E-3</v>
      </c>
      <c r="Q294" s="23">
        <f t="shared" si="24"/>
        <v>4.422655949255086E-2</v>
      </c>
      <c r="R294" s="23">
        <f t="shared" si="24"/>
        <v>8.7181910633334678E-2</v>
      </c>
      <c r="S294" s="23">
        <f t="shared" si="24"/>
        <v>3.7165966664176923E-2</v>
      </c>
      <c r="T294" s="23">
        <f t="shared" si="24"/>
        <v>4.1804081656104386E-2</v>
      </c>
      <c r="U294" s="23">
        <f t="shared" si="24"/>
        <v>0.10940076531051957</v>
      </c>
      <c r="V294" s="23">
        <f t="shared" si="23"/>
        <v>1.9513407298028692E-2</v>
      </c>
      <c r="W294" s="23">
        <f t="shared" si="23"/>
        <v>5.7017644659201248E-2</v>
      </c>
      <c r="X294" s="23">
        <f t="shared" si="23"/>
        <v>0.12921509707148068</v>
      </c>
      <c r="Y294" s="23">
        <f t="shared" si="23"/>
        <v>0.10726269341040064</v>
      </c>
      <c r="Z294" s="23">
        <f t="shared" si="23"/>
        <v>0.20125095520175584</v>
      </c>
      <c r="AA294" s="23">
        <f t="shared" si="23"/>
        <v>0.15963360471596752</v>
      </c>
      <c r="AD294" s="1"/>
    </row>
    <row r="295" spans="1:30" x14ac:dyDescent="0.35">
      <c r="A295" s="17">
        <v>41791</v>
      </c>
      <c r="B295" s="10">
        <f t="shared" si="22"/>
        <v>139823700</v>
      </c>
      <c r="C295" s="13">
        <v>895000</v>
      </c>
      <c r="D295" s="4">
        <v>6321000</v>
      </c>
      <c r="E295" s="4">
        <v>12254000</v>
      </c>
      <c r="F295" s="4">
        <v>5201000</v>
      </c>
      <c r="G295" s="4">
        <v>5857200</v>
      </c>
      <c r="H295" s="4">
        <v>15348400</v>
      </c>
      <c r="I295" s="4">
        <v>2728000</v>
      </c>
      <c r="J295" s="4">
        <v>8018000</v>
      </c>
      <c r="K295" s="4">
        <v>17995500</v>
      </c>
      <c r="L295" s="4">
        <v>15333000</v>
      </c>
      <c r="M295" s="4">
        <v>28035600</v>
      </c>
      <c r="N295" s="9">
        <v>21837000</v>
      </c>
      <c r="O295" s="1"/>
      <c r="P295" s="23">
        <f t="shared" si="24"/>
        <v>6.4009177271092095E-3</v>
      </c>
      <c r="Q295" s="23">
        <f t="shared" si="24"/>
        <v>4.5206928439170187E-2</v>
      </c>
      <c r="R295" s="23">
        <f t="shared" si="24"/>
        <v>8.7638933886029335E-2</v>
      </c>
      <c r="S295" s="23">
        <f t="shared" si="24"/>
        <v>3.7196841451055868E-2</v>
      </c>
      <c r="T295" s="23">
        <f t="shared" si="24"/>
        <v>4.1889894202484984E-2</v>
      </c>
      <c r="U295" s="23">
        <f t="shared" si="24"/>
        <v>0.10976965993604804</v>
      </c>
      <c r="V295" s="23">
        <f t="shared" si="23"/>
        <v>1.9510283306764162E-2</v>
      </c>
      <c r="W295" s="23">
        <f t="shared" si="23"/>
        <v>5.7343640598839826E-2</v>
      </c>
      <c r="X295" s="23">
        <f t="shared" si="23"/>
        <v>0.12870135749518857</v>
      </c>
      <c r="Y295" s="23">
        <f t="shared" si="23"/>
        <v>0.10965952123996146</v>
      </c>
      <c r="Z295" s="23">
        <f t="shared" si="23"/>
        <v>0.20050678103926586</v>
      </c>
      <c r="AA295" s="23">
        <f t="shared" si="23"/>
        <v>0.15617524067808247</v>
      </c>
      <c r="AD295" s="1"/>
    </row>
    <row r="296" spans="1:30" x14ac:dyDescent="0.35">
      <c r="A296" s="17">
        <v>41821</v>
      </c>
      <c r="B296" s="10">
        <f t="shared" si="22"/>
        <v>138744600</v>
      </c>
      <c r="C296" s="13">
        <v>909000</v>
      </c>
      <c r="D296" s="4">
        <v>6438000</v>
      </c>
      <c r="E296" s="4">
        <v>12259000</v>
      </c>
      <c r="F296" s="4">
        <v>5176600</v>
      </c>
      <c r="G296" s="4">
        <v>5858200</v>
      </c>
      <c r="H296" s="4">
        <v>15382900</v>
      </c>
      <c r="I296" s="4">
        <v>2739000</v>
      </c>
      <c r="J296" s="4">
        <v>8052000</v>
      </c>
      <c r="K296" s="4">
        <v>17987200</v>
      </c>
      <c r="L296" s="4">
        <v>15407000</v>
      </c>
      <c r="M296" s="4">
        <v>27945700</v>
      </c>
      <c r="N296" s="9">
        <v>20590000</v>
      </c>
      <c r="O296" s="1"/>
      <c r="P296" s="23">
        <f t="shared" si="24"/>
        <v>6.551606332787006E-3</v>
      </c>
      <c r="Q296" s="23">
        <f t="shared" si="24"/>
        <v>4.6401805908121832E-2</v>
      </c>
      <c r="R296" s="23">
        <f t="shared" si="24"/>
        <v>8.8356591896189107E-2</v>
      </c>
      <c r="S296" s="23">
        <f t="shared" si="24"/>
        <v>3.7310280904626195E-2</v>
      </c>
      <c r="T296" s="23">
        <f t="shared" si="24"/>
        <v>4.222290453105923E-2</v>
      </c>
      <c r="U296" s="23">
        <f t="shared" si="24"/>
        <v>0.11087206276856901</v>
      </c>
      <c r="V296" s="23">
        <f t="shared" si="23"/>
        <v>1.9741308850939065E-2</v>
      </c>
      <c r="W296" s="23">
        <f t="shared" si="23"/>
        <v>5.8034691079869055E-2</v>
      </c>
      <c r="X296" s="23">
        <f t="shared" si="23"/>
        <v>0.1296425230243195</v>
      </c>
      <c r="Y296" s="23">
        <f t="shared" si="23"/>
        <v>0.11104576322249658</v>
      </c>
      <c r="Z296" s="23">
        <f t="shared" si="23"/>
        <v>0.20141828943252565</v>
      </c>
      <c r="AA296" s="23">
        <f t="shared" si="23"/>
        <v>0.14840217204849773</v>
      </c>
      <c r="AD296" s="1"/>
    </row>
    <row r="297" spans="1:30" x14ac:dyDescent="0.35">
      <c r="A297" s="17">
        <v>41852</v>
      </c>
      <c r="B297" s="10">
        <f t="shared" si="22"/>
        <v>139125100</v>
      </c>
      <c r="C297" s="13">
        <v>913000</v>
      </c>
      <c r="D297" s="4">
        <v>6476000</v>
      </c>
      <c r="E297" s="4">
        <v>12296000</v>
      </c>
      <c r="F297" s="4">
        <v>5193800</v>
      </c>
      <c r="G297" s="4">
        <v>5843900</v>
      </c>
      <c r="H297" s="4">
        <v>15374000</v>
      </c>
      <c r="I297" s="4">
        <v>2755000</v>
      </c>
      <c r="J297" s="4">
        <v>8053000</v>
      </c>
      <c r="K297" s="4">
        <v>18055400</v>
      </c>
      <c r="L297" s="4">
        <v>15365000</v>
      </c>
      <c r="M297" s="4">
        <v>28006000</v>
      </c>
      <c r="N297" s="9">
        <v>20794000</v>
      </c>
      <c r="O297" s="1"/>
      <c r="P297" s="23">
        <f t="shared" si="24"/>
        <v>6.5624391285253342E-3</v>
      </c>
      <c r="Q297" s="23">
        <f t="shared" si="24"/>
        <v>4.6548034826210366E-2</v>
      </c>
      <c r="R297" s="23">
        <f t="shared" si="24"/>
        <v>8.8380888854707018E-2</v>
      </c>
      <c r="S297" s="23">
        <f t="shared" si="24"/>
        <v>3.7331868943849815E-2</v>
      </c>
      <c r="T297" s="23">
        <f t="shared" si="24"/>
        <v>4.2004641865486532E-2</v>
      </c>
      <c r="U297" s="23">
        <f t="shared" si="24"/>
        <v>0.11050486217080886</v>
      </c>
      <c r="V297" s="23">
        <f t="shared" si="23"/>
        <v>1.9802321795276339E-2</v>
      </c>
      <c r="W297" s="23">
        <f t="shared" si="23"/>
        <v>5.7883156957299578E-2</v>
      </c>
      <c r="X297" s="23">
        <f t="shared" si="23"/>
        <v>0.12977816368146367</v>
      </c>
      <c r="Y297" s="23">
        <f t="shared" si="23"/>
        <v>0.11044017219035242</v>
      </c>
      <c r="Z297" s="23">
        <f t="shared" si="23"/>
        <v>0.2013008436292229</v>
      </c>
      <c r="AA297" s="23">
        <f t="shared" si="23"/>
        <v>0.14946260595679717</v>
      </c>
      <c r="AD297" s="1"/>
    </row>
    <row r="298" spans="1:30" x14ac:dyDescent="0.35">
      <c r="A298" s="17">
        <v>41883</v>
      </c>
      <c r="B298" s="10">
        <f t="shared" si="22"/>
        <v>139812400</v>
      </c>
      <c r="C298" s="13">
        <v>914000</v>
      </c>
      <c r="D298" s="4">
        <v>6450000</v>
      </c>
      <c r="E298" s="4">
        <v>12276000</v>
      </c>
      <c r="F298" s="4">
        <v>5271900</v>
      </c>
      <c r="G298" s="4">
        <v>5827500</v>
      </c>
      <c r="H298" s="4">
        <v>15292900</v>
      </c>
      <c r="I298" s="4">
        <v>2724000</v>
      </c>
      <c r="J298" s="4">
        <v>8013000</v>
      </c>
      <c r="K298" s="4">
        <v>18078100</v>
      </c>
      <c r="L298" s="4">
        <v>14948000</v>
      </c>
      <c r="M298" s="4">
        <v>28207000</v>
      </c>
      <c r="N298" s="9">
        <v>21810000</v>
      </c>
      <c r="O298" s="1"/>
      <c r="P298" s="23">
        <f t="shared" si="24"/>
        <v>6.5373314527180709E-3</v>
      </c>
      <c r="Q298" s="23">
        <f t="shared" si="24"/>
        <v>4.6133247122572822E-2</v>
      </c>
      <c r="R298" s="23">
        <f t="shared" si="24"/>
        <v>8.780337080258975E-2</v>
      </c>
      <c r="S298" s="23">
        <f t="shared" si="24"/>
        <v>3.7706955892324284E-2</v>
      </c>
      <c r="T298" s="23">
        <f t="shared" si="24"/>
        <v>4.1680852342138468E-2</v>
      </c>
      <c r="U298" s="23">
        <f t="shared" si="24"/>
        <v>0.10938157130554943</v>
      </c>
      <c r="V298" s="23">
        <f t="shared" si="23"/>
        <v>1.9483250412695871E-2</v>
      </c>
      <c r="W298" s="23">
        <f t="shared" si="23"/>
        <v>5.7312513053205581E-2</v>
      </c>
      <c r="X298" s="23">
        <f t="shared" si="23"/>
        <v>0.12930255113280367</v>
      </c>
      <c r="Y298" s="23">
        <f t="shared" si="23"/>
        <v>0.1069146942617393</v>
      </c>
      <c r="Z298" s="23">
        <f t="shared" si="23"/>
        <v>0.20174891497463746</v>
      </c>
      <c r="AA298" s="23">
        <f t="shared" si="23"/>
        <v>0.15599474724702531</v>
      </c>
      <c r="AD298" s="1"/>
    </row>
    <row r="299" spans="1:30" x14ac:dyDescent="0.35">
      <c r="A299" s="17">
        <v>41913</v>
      </c>
      <c r="B299" s="10">
        <f t="shared" si="22"/>
        <v>140866500</v>
      </c>
      <c r="C299" s="13">
        <v>909000</v>
      </c>
      <c r="D299" s="4">
        <v>6460000</v>
      </c>
      <c r="E299" s="4">
        <v>12274000</v>
      </c>
      <c r="F299" s="4">
        <v>5311700</v>
      </c>
      <c r="G299" s="4">
        <v>5839900</v>
      </c>
      <c r="H299" s="4">
        <v>15475700</v>
      </c>
      <c r="I299" s="4">
        <v>2727000</v>
      </c>
      <c r="J299" s="4">
        <v>8020000</v>
      </c>
      <c r="K299" s="4">
        <v>18183900</v>
      </c>
      <c r="L299" s="4">
        <v>14787000</v>
      </c>
      <c r="M299" s="4">
        <v>28571300</v>
      </c>
      <c r="N299" s="9">
        <v>22307000</v>
      </c>
      <c r="O299" s="1"/>
      <c r="P299" s="23">
        <f t="shared" si="24"/>
        <v>6.4529181884976205E-3</v>
      </c>
      <c r="Q299" s="23">
        <f t="shared" si="24"/>
        <v>4.5859022549719061E-2</v>
      </c>
      <c r="R299" s="23">
        <f t="shared" si="24"/>
        <v>8.7132142844466215E-2</v>
      </c>
      <c r="S299" s="23">
        <f t="shared" si="24"/>
        <v>3.770733282931002E-2</v>
      </c>
      <c r="T299" s="23">
        <f t="shared" si="24"/>
        <v>4.1456982320139987E-2</v>
      </c>
      <c r="U299" s="23">
        <f t="shared" si="24"/>
        <v>0.1098607546861745</v>
      </c>
      <c r="V299" s="23">
        <f t="shared" si="23"/>
        <v>1.935875456549286E-2</v>
      </c>
      <c r="W299" s="23">
        <f t="shared" si="23"/>
        <v>5.6933337592685276E-2</v>
      </c>
      <c r="X299" s="23">
        <f t="shared" si="23"/>
        <v>0.12908604955755981</v>
      </c>
      <c r="Y299" s="23">
        <f t="shared" si="23"/>
        <v>0.10497172855150089</v>
      </c>
      <c r="Z299" s="23">
        <f t="shared" si="23"/>
        <v>0.20282537011993626</v>
      </c>
      <c r="AA299" s="23">
        <f t="shared" si="23"/>
        <v>0.1583556061945175</v>
      </c>
      <c r="AD299" s="1"/>
    </row>
    <row r="300" spans="1:30" x14ac:dyDescent="0.35">
      <c r="A300" s="17">
        <v>41944</v>
      </c>
      <c r="B300" s="10">
        <f t="shared" si="22"/>
        <v>141330700</v>
      </c>
      <c r="C300" s="13">
        <v>904000</v>
      </c>
      <c r="D300" s="4">
        <v>6365000</v>
      </c>
      <c r="E300" s="4">
        <v>12283000</v>
      </c>
      <c r="F300" s="4">
        <v>5369200.0000000009</v>
      </c>
      <c r="G300" s="4">
        <v>5845800</v>
      </c>
      <c r="H300" s="4">
        <v>15887900</v>
      </c>
      <c r="I300" s="4">
        <v>2748000</v>
      </c>
      <c r="J300" s="4">
        <v>8034000</v>
      </c>
      <c r="K300" s="4">
        <v>18257700</v>
      </c>
      <c r="L300" s="4">
        <v>14587000</v>
      </c>
      <c r="M300" s="4">
        <v>28628100</v>
      </c>
      <c r="N300" s="9">
        <v>22421000</v>
      </c>
      <c r="O300" s="1"/>
      <c r="P300" s="23">
        <f t="shared" si="24"/>
        <v>6.3963455922881581E-3</v>
      </c>
      <c r="Q300" s="23">
        <f t="shared" si="24"/>
        <v>4.5036216476674919E-2</v>
      </c>
      <c r="R300" s="23">
        <f t="shared" si="24"/>
        <v>8.6909638174862219E-2</v>
      </c>
      <c r="S300" s="23">
        <f t="shared" si="24"/>
        <v>3.7990330480214142E-2</v>
      </c>
      <c r="T300" s="23">
        <f t="shared" si="24"/>
        <v>4.1362563123228002E-2</v>
      </c>
      <c r="U300" s="23">
        <f t="shared" si="24"/>
        <v>0.11241648134481751</v>
      </c>
      <c r="V300" s="23">
        <f t="shared" si="23"/>
        <v>1.9443758503990993E-2</v>
      </c>
      <c r="W300" s="23">
        <f t="shared" si="23"/>
        <v>5.6845398770401616E-2</v>
      </c>
      <c r="X300" s="23">
        <f t="shared" si="23"/>
        <v>0.12918424659327379</v>
      </c>
      <c r="Y300" s="23">
        <f t="shared" si="23"/>
        <v>0.10321182871095948</v>
      </c>
      <c r="Z300" s="23">
        <f t="shared" si="23"/>
        <v>0.20256108545418652</v>
      </c>
      <c r="AA300" s="23">
        <f t="shared" si="23"/>
        <v>0.15864210677510265</v>
      </c>
      <c r="AD300" s="1"/>
    </row>
    <row r="301" spans="1:30" x14ac:dyDescent="0.35">
      <c r="A301" s="17">
        <v>41974</v>
      </c>
      <c r="B301" s="10">
        <f t="shared" si="22"/>
        <v>141326600</v>
      </c>
      <c r="C301" s="13">
        <v>898000</v>
      </c>
      <c r="D301" s="4">
        <v>6205000</v>
      </c>
      <c r="E301" s="4">
        <v>12294000</v>
      </c>
      <c r="F301" s="4">
        <v>5506900</v>
      </c>
      <c r="G301" s="4">
        <v>5851600</v>
      </c>
      <c r="H301" s="4">
        <v>16042000</v>
      </c>
      <c r="I301" s="4">
        <v>2742000</v>
      </c>
      <c r="J301" s="4">
        <v>8052000</v>
      </c>
      <c r="K301" s="4">
        <v>18309700</v>
      </c>
      <c r="L301" s="4">
        <v>14563000</v>
      </c>
      <c r="M301" s="4">
        <v>28555400</v>
      </c>
      <c r="N301" s="9">
        <v>22307000</v>
      </c>
      <c r="O301" s="1"/>
      <c r="P301" s="23">
        <f t="shared" si="24"/>
        <v>6.3540763026917789E-3</v>
      </c>
      <c r="Q301" s="23">
        <f t="shared" si="24"/>
        <v>4.3905393606016134E-2</v>
      </c>
      <c r="R301" s="23">
        <f t="shared" si="24"/>
        <v>8.6989993391194578E-2</v>
      </c>
      <c r="S301" s="23">
        <f t="shared" si="24"/>
        <v>3.8965771482509307E-2</v>
      </c>
      <c r="T301" s="23">
        <f t="shared" si="24"/>
        <v>4.1404802775981311E-2</v>
      </c>
      <c r="U301" s="23">
        <f t="shared" si="24"/>
        <v>0.11351012477481238</v>
      </c>
      <c r="V301" s="23">
        <f t="shared" si="23"/>
        <v>1.9401867730490935E-2</v>
      </c>
      <c r="W301" s="23">
        <f t="shared" si="23"/>
        <v>5.6974412460216263E-2</v>
      </c>
      <c r="X301" s="23">
        <f t="shared" si="23"/>
        <v>0.12955593639130922</v>
      </c>
      <c r="Y301" s="23">
        <f t="shared" si="23"/>
        <v>0.10304500355913182</v>
      </c>
      <c r="Z301" s="23">
        <f t="shared" si="23"/>
        <v>0.20205255061679825</v>
      </c>
      <c r="AA301" s="23">
        <f t="shared" si="23"/>
        <v>0.15784006690884803</v>
      </c>
      <c r="AD301" s="1"/>
    </row>
    <row r="302" spans="1:30" x14ac:dyDescent="0.35">
      <c r="A302" s="17">
        <v>42005</v>
      </c>
      <c r="B302" s="10">
        <f t="shared" si="22"/>
        <v>138511500</v>
      </c>
      <c r="C302" s="13">
        <v>877000</v>
      </c>
      <c r="D302" s="4">
        <v>5953000</v>
      </c>
      <c r="E302" s="4">
        <v>12203000</v>
      </c>
      <c r="F302" s="4">
        <v>5326100</v>
      </c>
      <c r="G302" s="4">
        <v>5803300</v>
      </c>
      <c r="H302" s="4">
        <v>15414900</v>
      </c>
      <c r="I302" s="4">
        <v>2703000</v>
      </c>
      <c r="J302" s="4">
        <v>8008000</v>
      </c>
      <c r="K302" s="4">
        <v>18263100</v>
      </c>
      <c r="L302" s="4">
        <v>14234000</v>
      </c>
      <c r="M302" s="4">
        <v>27903100</v>
      </c>
      <c r="N302" s="9">
        <v>21823000</v>
      </c>
      <c r="O302" s="1"/>
      <c r="P302" s="23">
        <f t="shared" si="24"/>
        <v>6.3316042350274162E-3</v>
      </c>
      <c r="Q302" s="23">
        <f t="shared" si="24"/>
        <v>4.2978380856463182E-2</v>
      </c>
      <c r="R302" s="23">
        <f t="shared" si="24"/>
        <v>8.8100988004606112E-2</v>
      </c>
      <c r="S302" s="23">
        <f t="shared" si="24"/>
        <v>3.845240286907585E-2</v>
      </c>
      <c r="T302" s="23">
        <f t="shared" si="24"/>
        <v>4.189760417005086E-2</v>
      </c>
      <c r="U302" s="23">
        <f t="shared" si="24"/>
        <v>0.11128967630846537</v>
      </c>
      <c r="V302" s="23">
        <f t="shared" si="23"/>
        <v>1.9514625139428855E-2</v>
      </c>
      <c r="W302" s="23">
        <f t="shared" si="23"/>
        <v>5.7814694086772575E-2</v>
      </c>
      <c r="X302" s="23">
        <f t="shared" si="23"/>
        <v>0.13185258985715986</v>
      </c>
      <c r="Y302" s="23">
        <f t="shared" si="23"/>
        <v>0.10276403042346664</v>
      </c>
      <c r="Z302" s="23">
        <f t="shared" si="23"/>
        <v>0.20144969912245553</v>
      </c>
      <c r="AA302" s="23">
        <f t="shared" si="23"/>
        <v>0.15755370492702772</v>
      </c>
      <c r="AD302" s="1"/>
    </row>
    <row r="303" spans="1:30" x14ac:dyDescent="0.35">
      <c r="A303" s="17">
        <v>42036</v>
      </c>
      <c r="B303" s="10">
        <f t="shared" si="22"/>
        <v>139343300</v>
      </c>
      <c r="C303" s="13">
        <v>861000</v>
      </c>
      <c r="D303" s="4">
        <v>5962000</v>
      </c>
      <c r="E303" s="4">
        <v>12219000</v>
      </c>
      <c r="F303" s="4">
        <v>5289800</v>
      </c>
      <c r="G303" s="4">
        <v>5815500</v>
      </c>
      <c r="H303" s="4">
        <v>15238900</v>
      </c>
      <c r="I303" s="4">
        <v>2729000</v>
      </c>
      <c r="J303" s="4">
        <v>8016000</v>
      </c>
      <c r="K303" s="4">
        <v>18296000</v>
      </c>
      <c r="L303" s="4">
        <v>14374000</v>
      </c>
      <c r="M303" s="4">
        <v>28283100</v>
      </c>
      <c r="N303" s="9">
        <v>22259000</v>
      </c>
      <c r="O303" s="1"/>
      <c r="P303" s="23">
        <f t="shared" si="24"/>
        <v>6.1789838478061021E-3</v>
      </c>
      <c r="Q303" s="23">
        <f t="shared" si="24"/>
        <v>4.278641312499417E-2</v>
      </c>
      <c r="R303" s="23">
        <f t="shared" si="24"/>
        <v>8.7689899693777884E-2</v>
      </c>
      <c r="S303" s="23">
        <f t="shared" si="24"/>
        <v>3.7962356281213375E-2</v>
      </c>
      <c r="T303" s="23">
        <f t="shared" si="24"/>
        <v>4.1735052923247834E-2</v>
      </c>
      <c r="U303" s="23">
        <f t="shared" si="24"/>
        <v>0.10936227289004925</v>
      </c>
      <c r="V303" s="23">
        <f t="shared" si="23"/>
        <v>1.9584723485090421E-2</v>
      </c>
      <c r="W303" s="23">
        <f>J303/$B303</f>
        <v>5.7526985509888169E-2</v>
      </c>
      <c r="X303" s="23">
        <f t="shared" si="23"/>
        <v>0.13130161263584256</v>
      </c>
      <c r="Y303" s="23">
        <f t="shared" si="23"/>
        <v>0.10315530061366424</v>
      </c>
      <c r="Z303" s="23">
        <f t="shared" si="23"/>
        <v>0.20297423701031911</v>
      </c>
      <c r="AA303" s="23">
        <f>N303/$B303</f>
        <v>0.15974216198410687</v>
      </c>
      <c r="AD303" s="1"/>
    </row>
    <row r="304" spans="1:30" x14ac:dyDescent="0.35">
      <c r="A304" s="17">
        <v>42064</v>
      </c>
      <c r="B304" s="10">
        <f t="shared" si="22"/>
        <v>140099700</v>
      </c>
      <c r="C304" s="13">
        <v>848000</v>
      </c>
      <c r="D304" s="4">
        <v>6051000</v>
      </c>
      <c r="E304" s="4">
        <v>12254000</v>
      </c>
      <c r="F304" s="4">
        <v>5311900.0000000009</v>
      </c>
      <c r="G304" s="4">
        <v>5832100</v>
      </c>
      <c r="H304" s="4">
        <v>15305300</v>
      </c>
      <c r="I304" s="4">
        <v>2730000</v>
      </c>
      <c r="J304" s="4">
        <v>8037000</v>
      </c>
      <c r="K304" s="4">
        <v>18358100</v>
      </c>
      <c r="L304" s="4">
        <v>14599000</v>
      </c>
      <c r="M304" s="4">
        <v>28425300</v>
      </c>
      <c r="N304" s="9">
        <v>22348000</v>
      </c>
      <c r="O304" s="1"/>
      <c r="P304" s="23">
        <f t="shared" si="24"/>
        <v>6.0528323758009478E-3</v>
      </c>
      <c r="Q304" s="23">
        <f t="shared" si="24"/>
        <v>4.3190670643834354E-2</v>
      </c>
      <c r="R304" s="23">
        <f t="shared" si="24"/>
        <v>8.7466282939934914E-2</v>
      </c>
      <c r="S304" s="23">
        <f t="shared" si="24"/>
        <v>3.791514185968993E-2</v>
      </c>
      <c r="T304" s="23">
        <f t="shared" si="24"/>
        <v>4.1628211909090454E-2</v>
      </c>
      <c r="U304" s="23">
        <f t="shared" si="24"/>
        <v>0.10924577283177622</v>
      </c>
      <c r="V304" s="23">
        <f t="shared" si="23"/>
        <v>1.9486123096623332E-2</v>
      </c>
      <c r="W304" s="23">
        <f t="shared" si="23"/>
        <v>5.7366289863575726E-2</v>
      </c>
      <c r="X304" s="23">
        <f t="shared" si="23"/>
        <v>0.13103596938465964</v>
      </c>
      <c r="Y304" s="23">
        <f t="shared" si="23"/>
        <v>0.1042043630357524</v>
      </c>
      <c r="Z304" s="23">
        <f t="shared" si="23"/>
        <v>0.20289336808001729</v>
      </c>
      <c r="AA304" s="23">
        <f t="shared" si="23"/>
        <v>0.15951497397924477</v>
      </c>
      <c r="AD304" s="1"/>
    </row>
    <row r="305" spans="1:30" x14ac:dyDescent="0.35">
      <c r="A305" s="17">
        <v>42095</v>
      </c>
      <c r="B305" s="10">
        <f t="shared" si="22"/>
        <v>141286100</v>
      </c>
      <c r="C305" s="13">
        <v>834000</v>
      </c>
      <c r="D305" s="4">
        <v>6296000</v>
      </c>
      <c r="E305" s="4">
        <v>12261000</v>
      </c>
      <c r="F305" s="4">
        <v>5317500</v>
      </c>
      <c r="G305" s="4">
        <v>5847100</v>
      </c>
      <c r="H305" s="4">
        <v>15405500</v>
      </c>
      <c r="I305" s="4">
        <v>2743000</v>
      </c>
      <c r="J305" s="4">
        <v>8049000</v>
      </c>
      <c r="K305" s="4">
        <v>18461000</v>
      </c>
      <c r="L305" s="4">
        <v>14938000</v>
      </c>
      <c r="M305" s="4">
        <v>28731000</v>
      </c>
      <c r="N305" s="9">
        <v>22403000</v>
      </c>
      <c r="O305" s="1"/>
      <c r="P305" s="23">
        <f t="shared" si="24"/>
        <v>5.9029161396627131E-3</v>
      </c>
      <c r="Q305" s="23">
        <f t="shared" si="24"/>
        <v>4.4562062368484937E-2</v>
      </c>
      <c r="R305" s="23">
        <f t="shared" si="24"/>
        <v>8.6781360657559384E-2</v>
      </c>
      <c r="S305" s="23">
        <f t="shared" si="24"/>
        <v>3.7636398768173235E-2</v>
      </c>
      <c r="T305" s="23">
        <f t="shared" si="24"/>
        <v>4.138482129523003E-2</v>
      </c>
      <c r="U305" s="23">
        <f t="shared" si="24"/>
        <v>0.10903761941195914</v>
      </c>
      <c r="V305" s="23">
        <f t="shared" si="23"/>
        <v>1.9414507159586116E-2</v>
      </c>
      <c r="W305" s="23">
        <f t="shared" si="23"/>
        <v>5.6969510801133307E-2</v>
      </c>
      <c r="X305" s="23">
        <f t="shared" si="23"/>
        <v>0.13066395066464428</v>
      </c>
      <c r="Y305" s="23">
        <f t="shared" si="23"/>
        <v>0.10572873056868298</v>
      </c>
      <c r="Z305" s="23">
        <f t="shared" si="23"/>
        <v>0.20335333766025107</v>
      </c>
      <c r="AA305" s="23">
        <f t="shared" si="23"/>
        <v>0.15856478450463279</v>
      </c>
      <c r="AD305" s="1"/>
    </row>
    <row r="306" spans="1:30" x14ac:dyDescent="0.35">
      <c r="A306" s="17">
        <v>42125</v>
      </c>
      <c r="B306" s="10">
        <f t="shared" si="22"/>
        <v>142233500</v>
      </c>
      <c r="C306" s="13">
        <v>821000</v>
      </c>
      <c r="D306" s="4">
        <v>6482000</v>
      </c>
      <c r="E306" s="4">
        <v>12308000</v>
      </c>
      <c r="F306" s="4">
        <v>5367000</v>
      </c>
      <c r="G306" s="4">
        <v>5881200</v>
      </c>
      <c r="H306" s="4">
        <v>15543000</v>
      </c>
      <c r="I306" s="4">
        <v>2748000</v>
      </c>
      <c r="J306" s="4">
        <v>8084000</v>
      </c>
      <c r="K306" s="4">
        <v>18544100</v>
      </c>
      <c r="L306" s="4">
        <v>15348000</v>
      </c>
      <c r="M306" s="4">
        <v>28753200</v>
      </c>
      <c r="N306" s="9">
        <v>22354000</v>
      </c>
      <c r="O306" s="1"/>
      <c r="P306" s="23">
        <f t="shared" si="24"/>
        <v>5.772198532694478E-3</v>
      </c>
      <c r="Q306" s="23">
        <f t="shared" si="24"/>
        <v>4.5572948707582953E-2</v>
      </c>
      <c r="R306" s="23">
        <f t="shared" si="24"/>
        <v>8.6533763143000764E-2</v>
      </c>
      <c r="S306" s="23">
        <f t="shared" si="24"/>
        <v>3.7733726583399831E-2</v>
      </c>
      <c r="T306" s="23">
        <f t="shared" si="24"/>
        <v>4.1348908660758542E-2</v>
      </c>
      <c r="U306" s="23">
        <f t="shared" si="24"/>
        <v>0.10927805334186391</v>
      </c>
      <c r="V306" s="23">
        <f t="shared" si="23"/>
        <v>1.9320342957179569E-2</v>
      </c>
      <c r="W306" s="23">
        <f t="shared" si="23"/>
        <v>5.6836118073449647E-2</v>
      </c>
      <c r="X306" s="23">
        <f t="shared" si="23"/>
        <v>0.13037786456777059</v>
      </c>
      <c r="Y306" s="23">
        <f t="shared" si="23"/>
        <v>0.10790706830669287</v>
      </c>
      <c r="Z306" s="23">
        <f t="shared" si="23"/>
        <v>0.20215490724758936</v>
      </c>
      <c r="AA306" s="23">
        <f t="shared" si="23"/>
        <v>0.15716409987801749</v>
      </c>
      <c r="AD306" s="1"/>
    </row>
    <row r="307" spans="1:30" x14ac:dyDescent="0.35">
      <c r="A307" s="17">
        <v>42156</v>
      </c>
      <c r="B307" s="10">
        <f t="shared" si="22"/>
        <v>142716400</v>
      </c>
      <c r="C307" s="13">
        <v>825000</v>
      </c>
      <c r="D307" s="4">
        <v>6621000</v>
      </c>
      <c r="E307" s="4">
        <v>12407000</v>
      </c>
      <c r="F307" s="4">
        <v>5400099.9999999991</v>
      </c>
      <c r="G307" s="4">
        <v>5910800</v>
      </c>
      <c r="H307" s="4">
        <v>15643600</v>
      </c>
      <c r="I307" s="4">
        <v>2755000</v>
      </c>
      <c r="J307" s="4">
        <v>8168000</v>
      </c>
      <c r="K307" s="4">
        <v>18572200</v>
      </c>
      <c r="L307" s="4">
        <v>15742000</v>
      </c>
      <c r="M307" s="4">
        <v>28740700</v>
      </c>
      <c r="N307" s="9">
        <v>21931000</v>
      </c>
      <c r="O307" s="1"/>
      <c r="P307" s="23">
        <f t="shared" si="24"/>
        <v>5.7806951408527684E-3</v>
      </c>
      <c r="Q307" s="23">
        <f t="shared" si="24"/>
        <v>4.6392706094043855E-2</v>
      </c>
      <c r="R307" s="23">
        <f t="shared" si="24"/>
        <v>8.6934648015224603E-2</v>
      </c>
      <c r="S307" s="23">
        <f t="shared" si="24"/>
        <v>3.7837977975901854E-2</v>
      </c>
      <c r="T307" s="23">
        <f t="shared" si="24"/>
        <v>4.1416403440669748E-2</v>
      </c>
      <c r="U307" s="23">
        <f t="shared" si="24"/>
        <v>0.10961319091569013</v>
      </c>
      <c r="V307" s="23">
        <f t="shared" si="23"/>
        <v>1.9304018318847729E-2</v>
      </c>
      <c r="W307" s="23">
        <f t="shared" si="23"/>
        <v>5.723238534604292E-2</v>
      </c>
      <c r="X307" s="23">
        <f t="shared" si="23"/>
        <v>0.13013360763023732</v>
      </c>
      <c r="Y307" s="23">
        <f t="shared" si="23"/>
        <v>0.11030267019067184</v>
      </c>
      <c r="Z307" s="23">
        <f t="shared" si="23"/>
        <v>0.20138330282994807</v>
      </c>
      <c r="AA307" s="23">
        <f t="shared" si="23"/>
        <v>0.15366839410186917</v>
      </c>
      <c r="AD307" s="1"/>
    </row>
    <row r="308" spans="1:30" x14ac:dyDescent="0.35">
      <c r="A308" s="17">
        <v>42186</v>
      </c>
      <c r="B308" s="10">
        <f t="shared" si="22"/>
        <v>141773800</v>
      </c>
      <c r="C308" s="13">
        <v>825000</v>
      </c>
      <c r="D308" s="4">
        <v>6703000</v>
      </c>
      <c r="E308" s="4">
        <v>12407000</v>
      </c>
      <c r="F308" s="4">
        <v>5374500</v>
      </c>
      <c r="G308" s="4">
        <v>5914600</v>
      </c>
      <c r="H308" s="4">
        <v>15679600</v>
      </c>
      <c r="I308" s="4">
        <v>2767000</v>
      </c>
      <c r="J308" s="4">
        <v>8210000</v>
      </c>
      <c r="K308" s="4">
        <v>18582100</v>
      </c>
      <c r="L308" s="4">
        <v>15844000</v>
      </c>
      <c r="M308" s="4">
        <v>28707000</v>
      </c>
      <c r="N308" s="9">
        <v>20760000</v>
      </c>
      <c r="O308" s="1"/>
      <c r="P308" s="23">
        <f t="shared" si="24"/>
        <v>5.8191287811993472E-3</v>
      </c>
      <c r="Q308" s="23">
        <f t="shared" si="24"/>
        <v>4.7279539661065725E-2</v>
      </c>
      <c r="R308" s="23">
        <f t="shared" si="24"/>
        <v>8.7512643379806423E-2</v>
      </c>
      <c r="S308" s="23">
        <f t="shared" si="24"/>
        <v>3.7908978950976835E-2</v>
      </c>
      <c r="T308" s="23">
        <f t="shared" si="24"/>
        <v>4.1718568593068675E-2</v>
      </c>
      <c r="U308" s="23">
        <f t="shared" si="24"/>
        <v>0.11059589289417368</v>
      </c>
      <c r="V308" s="23">
        <f t="shared" si="23"/>
        <v>1.9517005257671024E-2</v>
      </c>
      <c r="W308" s="23">
        <f t="shared" si="23"/>
        <v>5.79091482347232E-2</v>
      </c>
      <c r="X308" s="23">
        <f t="shared" si="23"/>
        <v>0.13106864596984774</v>
      </c>
      <c r="Y308" s="23">
        <f t="shared" si="23"/>
        <v>0.11175548655675449</v>
      </c>
      <c r="Z308" s="23">
        <f t="shared" si="23"/>
        <v>0.202484521117442</v>
      </c>
      <c r="AA308" s="23">
        <f t="shared" si="23"/>
        <v>0.14643044060327084</v>
      </c>
      <c r="AD308" s="1"/>
    </row>
    <row r="309" spans="1:30" x14ac:dyDescent="0.35">
      <c r="A309" s="17">
        <v>42217</v>
      </c>
      <c r="B309" s="10">
        <f t="shared" si="22"/>
        <v>141972300</v>
      </c>
      <c r="C309" s="14">
        <v>814000</v>
      </c>
      <c r="D309" s="5">
        <v>6734000</v>
      </c>
      <c r="E309" s="5">
        <v>12409000</v>
      </c>
      <c r="F309" s="5">
        <v>5382100</v>
      </c>
      <c r="G309" s="5">
        <v>5908300</v>
      </c>
      <c r="H309" s="5">
        <v>15669300</v>
      </c>
      <c r="I309" s="5">
        <v>2768000</v>
      </c>
      <c r="J309" s="5">
        <v>8208000</v>
      </c>
      <c r="K309" s="5">
        <v>18645500</v>
      </c>
      <c r="L309" s="5">
        <v>15802000</v>
      </c>
      <c r="M309" s="5">
        <v>28688100</v>
      </c>
      <c r="N309" s="10">
        <v>20944000</v>
      </c>
      <c r="P309" s="23">
        <f t="shared" si="24"/>
        <v>5.7335128049626578E-3</v>
      </c>
      <c r="Q309" s="18">
        <f t="shared" si="24"/>
        <v>4.7431787750145629E-2</v>
      </c>
      <c r="R309" s="18">
        <f t="shared" si="24"/>
        <v>8.7404373951820186E-2</v>
      </c>
      <c r="S309" s="18">
        <f t="shared" si="24"/>
        <v>3.7909507699741427E-2</v>
      </c>
      <c r="T309" s="18">
        <f t="shared" si="24"/>
        <v>4.1615864503146034E-2</v>
      </c>
      <c r="U309" s="18">
        <f t="shared" si="24"/>
        <v>0.11036871277002626</v>
      </c>
      <c r="V309" s="18">
        <f t="shared" si="23"/>
        <v>1.9496760987882847E-2</v>
      </c>
      <c r="W309" s="18">
        <f t="shared" si="23"/>
        <v>5.7814094721294222E-2</v>
      </c>
      <c r="X309" s="18">
        <f t="shared" si="23"/>
        <v>0.13133195700851505</v>
      </c>
      <c r="Y309" s="18">
        <f t="shared" si="23"/>
        <v>0.11130340214253062</v>
      </c>
      <c r="Z309" s="18">
        <f t="shared" si="23"/>
        <v>0.20206829078630126</v>
      </c>
      <c r="AA309" s="18">
        <f t="shared" si="23"/>
        <v>0.14752173487363379</v>
      </c>
    </row>
    <row r="310" spans="1:30" x14ac:dyDescent="0.35">
      <c r="A310" s="17">
        <v>42248</v>
      </c>
      <c r="B310" s="10">
        <f t="shared" si="22"/>
        <v>142519700</v>
      </c>
      <c r="C310" s="14">
        <v>799000</v>
      </c>
      <c r="D310" s="5">
        <v>6678000</v>
      </c>
      <c r="E310" s="5">
        <v>12363000</v>
      </c>
      <c r="F310" s="5">
        <v>5445600</v>
      </c>
      <c r="G310" s="5">
        <v>5879000</v>
      </c>
      <c r="H310" s="5">
        <v>15564400</v>
      </c>
      <c r="I310" s="5">
        <v>2756000</v>
      </c>
      <c r="J310" s="5">
        <v>8157000</v>
      </c>
      <c r="K310" s="5">
        <v>18688100</v>
      </c>
      <c r="L310" s="5">
        <v>15389000</v>
      </c>
      <c r="M310" s="5">
        <v>28864600</v>
      </c>
      <c r="N310" s="10">
        <v>21936000</v>
      </c>
      <c r="O310" s="1"/>
      <c r="P310" s="23">
        <f t="shared" si="24"/>
        <v>5.6062425054220575E-3</v>
      </c>
      <c r="Q310" s="18">
        <f t="shared" si="24"/>
        <v>4.6856680164215896E-2</v>
      </c>
      <c r="R310" s="18">
        <f t="shared" si="24"/>
        <v>8.6745902496286484E-2</v>
      </c>
      <c r="S310" s="18">
        <f t="shared" si="24"/>
        <v>3.8209454552598693E-2</v>
      </c>
      <c r="T310" s="18">
        <f t="shared" si="24"/>
        <v>4.125043765879384E-2</v>
      </c>
      <c r="U310" s="18">
        <f t="shared" si="24"/>
        <v>0.10920876201675979</v>
      </c>
      <c r="V310" s="18">
        <f t="shared" si="23"/>
        <v>1.9337677528089098E-2</v>
      </c>
      <c r="W310" s="18">
        <f t="shared" si="23"/>
        <v>5.7234192887018427E-2</v>
      </c>
      <c r="X310" s="18">
        <f t="shared" si="23"/>
        <v>0.13112643374915889</v>
      </c>
      <c r="Y310" s="18">
        <f t="shared" si="23"/>
        <v>0.10797805496362958</v>
      </c>
      <c r="Z310" s="18">
        <f t="shared" si="23"/>
        <v>0.20253059752441241</v>
      </c>
      <c r="AA310" s="18">
        <f t="shared" si="23"/>
        <v>0.15391556395361483</v>
      </c>
    </row>
    <row r="311" spans="1:30" x14ac:dyDescent="0.35">
      <c r="A311" s="17">
        <v>42278</v>
      </c>
      <c r="B311" s="10">
        <f t="shared" si="22"/>
        <v>143689100</v>
      </c>
      <c r="C311" s="14">
        <v>792000</v>
      </c>
      <c r="D311" s="5">
        <v>6713000</v>
      </c>
      <c r="E311" s="5">
        <v>12340000</v>
      </c>
      <c r="F311" s="5">
        <v>5453400</v>
      </c>
      <c r="G311" s="5">
        <v>5896400</v>
      </c>
      <c r="H311" s="5">
        <v>15759200</v>
      </c>
      <c r="I311" s="5">
        <v>2770000</v>
      </c>
      <c r="J311" s="5">
        <v>8170000</v>
      </c>
      <c r="K311" s="5">
        <v>18827900</v>
      </c>
      <c r="L311" s="5">
        <v>15233000</v>
      </c>
      <c r="M311" s="5">
        <v>29329200</v>
      </c>
      <c r="N311" s="10">
        <v>22405000</v>
      </c>
      <c r="P311" s="23">
        <f t="shared" si="24"/>
        <v>5.5119003459552602E-3</v>
      </c>
      <c r="Q311" s="18">
        <f t="shared" si="24"/>
        <v>4.671892300807786E-2</v>
      </c>
      <c r="R311" s="18">
        <f t="shared" si="24"/>
        <v>8.587986145086858E-2</v>
      </c>
      <c r="S311" s="18">
        <f t="shared" si="24"/>
        <v>3.7952774427566185E-2</v>
      </c>
      <c r="T311" s="18">
        <f t="shared" si="24"/>
        <v>4.1035819696831559E-2</v>
      </c>
      <c r="U311" s="18">
        <f t="shared" si="24"/>
        <v>0.10967568173229562</v>
      </c>
      <c r="V311" s="18">
        <f t="shared" si="23"/>
        <v>1.9277732270575849E-2</v>
      </c>
      <c r="W311" s="18">
        <f t="shared" si="23"/>
        <v>5.6858870992998078E-2</v>
      </c>
      <c r="X311" s="18">
        <f t="shared" si="23"/>
        <v>0.13103220773183213</v>
      </c>
      <c r="Y311" s="18">
        <f t="shared" si="23"/>
        <v>0.1060136085478996</v>
      </c>
      <c r="Z311" s="18">
        <f t="shared" si="23"/>
        <v>0.20411569144771594</v>
      </c>
      <c r="AA311" s="18">
        <f t="shared" si="23"/>
        <v>0.15592692834738334</v>
      </c>
    </row>
    <row r="312" spans="1:30" x14ac:dyDescent="0.35">
      <c r="A312" s="17">
        <v>42309</v>
      </c>
      <c r="B312" s="10">
        <f t="shared" si="22"/>
        <v>144121400</v>
      </c>
      <c r="C312" s="14">
        <v>776000</v>
      </c>
      <c r="D312" s="5">
        <v>6654000</v>
      </c>
      <c r="E312" s="5">
        <v>12317000</v>
      </c>
      <c r="F312" s="5">
        <v>5519300</v>
      </c>
      <c r="G312" s="5">
        <v>5907800</v>
      </c>
      <c r="H312" s="5">
        <v>16168700</v>
      </c>
      <c r="I312" s="5">
        <v>2767000</v>
      </c>
      <c r="J312" s="5">
        <v>8183000</v>
      </c>
      <c r="K312" s="5">
        <v>18893700</v>
      </c>
      <c r="L312" s="5">
        <v>15034000</v>
      </c>
      <c r="M312" s="5">
        <v>29389900</v>
      </c>
      <c r="N312" s="10">
        <v>22511000</v>
      </c>
      <c r="P312" s="23">
        <f t="shared" si="24"/>
        <v>5.3843495830598375E-3</v>
      </c>
      <c r="Q312" s="18">
        <f t="shared" si="24"/>
        <v>4.6169409955773399E-2</v>
      </c>
      <c r="R312" s="18">
        <f t="shared" si="24"/>
        <v>8.5462672441427856E-2</v>
      </c>
      <c r="S312" s="18">
        <f t="shared" si="24"/>
        <v>3.8296186409513093E-2</v>
      </c>
      <c r="T312" s="18">
        <f t="shared" si="24"/>
        <v>4.0991830498454777E-2</v>
      </c>
      <c r="U312" s="18">
        <f t="shared" si="24"/>
        <v>0.11218805812322112</v>
      </c>
      <c r="V312" s="18">
        <f t="shared" si="23"/>
        <v>1.9199091876709495E-2</v>
      </c>
      <c r="W312" s="18">
        <f t="shared" si="23"/>
        <v>5.6778521440951864E-2</v>
      </c>
      <c r="X312" s="18">
        <f t="shared" si="23"/>
        <v>0.13109572901734232</v>
      </c>
      <c r="Y312" s="18">
        <f t="shared" si="23"/>
        <v>0.10431483457696081</v>
      </c>
      <c r="Z312" s="18">
        <f t="shared" si="23"/>
        <v>0.20392460800408543</v>
      </c>
      <c r="AA312" s="18">
        <f t="shared" si="23"/>
        <v>0.15619470807249999</v>
      </c>
    </row>
    <row r="313" spans="1:30" x14ac:dyDescent="0.35">
      <c r="A313" s="17">
        <v>42339</v>
      </c>
      <c r="B313" s="10">
        <f t="shared" si="22"/>
        <v>144116600</v>
      </c>
      <c r="C313" s="14">
        <v>765000</v>
      </c>
      <c r="D313" s="5">
        <v>6507000</v>
      </c>
      <c r="E313" s="5">
        <v>12323000</v>
      </c>
      <c r="F313" s="5">
        <v>5656500</v>
      </c>
      <c r="G313" s="5">
        <v>5907700</v>
      </c>
      <c r="H313" s="5">
        <v>16303200</v>
      </c>
      <c r="I313" s="5">
        <v>2768000</v>
      </c>
      <c r="J313" s="5">
        <v>8201000</v>
      </c>
      <c r="K313" s="5">
        <v>18945000</v>
      </c>
      <c r="L313" s="5">
        <v>15000000</v>
      </c>
      <c r="M313" s="5">
        <v>29334200</v>
      </c>
      <c r="N313" s="10">
        <v>22406000</v>
      </c>
      <c r="P313" s="23">
        <f t="shared" si="24"/>
        <v>5.3082018310173845E-3</v>
      </c>
      <c r="Q313" s="18">
        <f t="shared" si="24"/>
        <v>4.5150940280300811E-2</v>
      </c>
      <c r="R313" s="18">
        <f t="shared" si="24"/>
        <v>8.5507151847878729E-2</v>
      </c>
      <c r="S313" s="18">
        <f t="shared" si="24"/>
        <v>3.9249468832875604E-2</v>
      </c>
      <c r="T313" s="18">
        <f t="shared" si="24"/>
        <v>4.0992501904707719E-2</v>
      </c>
      <c r="U313" s="18">
        <f t="shared" si="24"/>
        <v>0.1131250667861995</v>
      </c>
      <c r="V313" s="18">
        <f t="shared" si="23"/>
        <v>1.9206670154583164E-2</v>
      </c>
      <c r="W313" s="18">
        <f t="shared" si="23"/>
        <v>5.6905311393690941E-2</v>
      </c>
      <c r="X313" s="18">
        <f t="shared" si="23"/>
        <v>0.13145605710931288</v>
      </c>
      <c r="Y313" s="18">
        <f t="shared" si="23"/>
        <v>0.10408238884347813</v>
      </c>
      <c r="Z313" s="18">
        <f>M313/$B313</f>
        <v>0.2035449073874904</v>
      </c>
      <c r="AA313" s="18">
        <f t="shared" si="23"/>
        <v>0.15547133362846474</v>
      </c>
    </row>
    <row r="314" spans="1:30" s="50" customFormat="1" x14ac:dyDescent="0.35">
      <c r="A314" s="47">
        <v>42370</v>
      </c>
      <c r="B314" s="10">
        <f t="shared" si="22"/>
        <v>141154300</v>
      </c>
      <c r="C314" s="45">
        <v>741000</v>
      </c>
      <c r="D314" s="46">
        <v>6210000</v>
      </c>
      <c r="E314" s="46">
        <v>12247000</v>
      </c>
      <c r="F314" s="46">
        <v>5411100</v>
      </c>
      <c r="G314" s="46">
        <v>5863000</v>
      </c>
      <c r="H314" s="46">
        <v>15725400</v>
      </c>
      <c r="I314" s="46">
        <v>2730000</v>
      </c>
      <c r="J314" s="46">
        <v>8154000</v>
      </c>
      <c r="K314" s="46">
        <v>18874600</v>
      </c>
      <c r="L314" s="46">
        <v>14675000</v>
      </c>
      <c r="M314" s="46">
        <v>28639200</v>
      </c>
      <c r="N314" s="44">
        <v>21884000</v>
      </c>
      <c r="O314" s="48"/>
      <c r="P314" s="49">
        <f t="shared" ref="P314:P324" si="25">C314/$B314</f>
        <v>5.2495744019133671E-3</v>
      </c>
      <c r="Q314" s="49">
        <f t="shared" ref="Q314:Q324" si="26">D314/$B314</f>
        <v>4.3994408955306354E-2</v>
      </c>
      <c r="R314" s="49">
        <f t="shared" ref="R314:R324" si="27">E314/$B314</f>
        <v>8.6763208772244277E-2</v>
      </c>
      <c r="S314" s="49">
        <f t="shared" ref="S314:S324" si="28">F314/$B314</f>
        <v>3.8334645136563324E-2</v>
      </c>
      <c r="T314" s="49">
        <f t="shared" ref="T314:T324" si="29">G314/$B314</f>
        <v>4.1536106232682959E-2</v>
      </c>
      <c r="U314" s="49">
        <f t="shared" ref="U314:U324" si="30">H314/$B314</f>
        <v>0.11140574534392506</v>
      </c>
      <c r="V314" s="49">
        <f t="shared" ref="V314:V324" si="31">I314/$B314</f>
        <v>1.9340537270207143E-2</v>
      </c>
      <c r="W314" s="49">
        <f t="shared" ref="W314" si="32">J314/$B314</f>
        <v>5.7766571758706607E-2</v>
      </c>
      <c r="X314" s="49">
        <f t="shared" ref="X314:X324" si="33">K314/$B314</f>
        <v>0.13371608232976254</v>
      </c>
      <c r="Y314" s="49">
        <f t="shared" ref="Y314:Y324" si="34">L314/$B314</f>
        <v>0.10396424338472154</v>
      </c>
      <c r="Z314" s="49">
        <f t="shared" ref="Z314:Z324" si="35">M314/$B314</f>
        <v>0.2028928626333027</v>
      </c>
      <c r="AA314" s="49">
        <f t="shared" ref="AA314" si="36">N314/$B314</f>
        <v>0.15503601378066414</v>
      </c>
      <c r="AD314" s="48"/>
    </row>
    <row r="315" spans="1:30" s="50" customFormat="1" x14ac:dyDescent="0.35">
      <c r="A315" s="17">
        <v>42401</v>
      </c>
      <c r="B315" s="10">
        <f t="shared" si="22"/>
        <v>141987400</v>
      </c>
      <c r="C315" s="13">
        <v>716000</v>
      </c>
      <c r="D315" s="4">
        <v>6215000</v>
      </c>
      <c r="E315" s="4">
        <v>12236000</v>
      </c>
      <c r="F315" s="4">
        <v>5363700</v>
      </c>
      <c r="G315" s="4">
        <v>5871600</v>
      </c>
      <c r="H315" s="4">
        <v>15594700</v>
      </c>
      <c r="I315" s="4">
        <v>2764000</v>
      </c>
      <c r="J315" s="4">
        <v>8158000</v>
      </c>
      <c r="K315" s="4">
        <v>18934200</v>
      </c>
      <c r="L315" s="4">
        <v>14792000</v>
      </c>
      <c r="M315" s="4">
        <v>29000200</v>
      </c>
      <c r="N315" s="9">
        <v>22342000</v>
      </c>
      <c r="O315" s="48"/>
      <c r="P315" s="51">
        <f t="shared" si="25"/>
        <v>5.042700972058084E-3</v>
      </c>
      <c r="Q315" s="51">
        <f t="shared" si="26"/>
        <v>4.3771489582878478E-2</v>
      </c>
      <c r="R315" s="51">
        <f t="shared" si="27"/>
        <v>8.6176660745953509E-2</v>
      </c>
      <c r="S315" s="51">
        <f t="shared" si="28"/>
        <v>3.7775887156184282E-2</v>
      </c>
      <c r="T315" s="51">
        <f t="shared" si="29"/>
        <v>4.1352965122257328E-2</v>
      </c>
      <c r="U315" s="51">
        <f t="shared" si="30"/>
        <v>0.10983157660468464</v>
      </c>
      <c r="V315" s="51">
        <f t="shared" si="31"/>
        <v>1.9466516042972826E-2</v>
      </c>
      <c r="W315" s="51">
        <f>J315/$B315</f>
        <v>5.745580241627074E-2</v>
      </c>
      <c r="X315" s="51">
        <f t="shared" si="33"/>
        <v>0.13335126919712595</v>
      </c>
      <c r="Y315" s="51">
        <f t="shared" si="34"/>
        <v>0.10417825807078657</v>
      </c>
      <c r="Z315" s="51">
        <f t="shared" si="35"/>
        <v>0.20424488370094812</v>
      </c>
      <c r="AA315" s="51">
        <f>N315/$B315</f>
        <v>0.15735199038787948</v>
      </c>
      <c r="AD315" s="48"/>
    </row>
    <row r="316" spans="1:30" s="50" customFormat="1" x14ac:dyDescent="0.35">
      <c r="A316" s="17">
        <v>42430</v>
      </c>
      <c r="B316" s="10">
        <f t="shared" si="22"/>
        <v>142894600</v>
      </c>
      <c r="C316" s="13">
        <v>703000</v>
      </c>
      <c r="D316" s="4">
        <v>6355000</v>
      </c>
      <c r="E316" s="4">
        <v>12230000</v>
      </c>
      <c r="F316" s="4">
        <v>5380900</v>
      </c>
      <c r="G316" s="4">
        <v>5895000</v>
      </c>
      <c r="H316" s="4">
        <v>15688700</v>
      </c>
      <c r="I316" s="4">
        <v>2778000</v>
      </c>
      <c r="J316" s="4">
        <v>8185000</v>
      </c>
      <c r="K316" s="4">
        <v>18997000</v>
      </c>
      <c r="L316" s="4">
        <v>15041000</v>
      </c>
      <c r="M316" s="4">
        <v>29159000</v>
      </c>
      <c r="N316" s="9">
        <v>22482000</v>
      </c>
      <c r="O316" s="48"/>
      <c r="P316" s="51">
        <f t="shared" si="25"/>
        <v>4.9197100520243595E-3</v>
      </c>
      <c r="Q316" s="51">
        <f t="shared" si="26"/>
        <v>4.4473339090490477E-2</v>
      </c>
      <c r="R316" s="51">
        <f t="shared" si="27"/>
        <v>8.5587558942045394E-2</v>
      </c>
      <c r="S316" s="51">
        <f t="shared" si="28"/>
        <v>3.7656426484975643E-2</v>
      </c>
      <c r="T316" s="51">
        <f t="shared" si="29"/>
        <v>4.1254183153177235E-2</v>
      </c>
      <c r="U316" s="51">
        <f t="shared" si="30"/>
        <v>0.10979211250810038</v>
      </c>
      <c r="V316" s="51">
        <f t="shared" si="31"/>
        <v>1.9440902595339503E-2</v>
      </c>
      <c r="W316" s="51">
        <f t="shared" ref="W316:W324" si="37">J316/$B316</f>
        <v>5.7279981188932259E-2</v>
      </c>
      <c r="X316" s="51">
        <f t="shared" si="33"/>
        <v>0.13294414204595556</v>
      </c>
      <c r="Y316" s="51">
        <f t="shared" si="34"/>
        <v>0.10525940098506172</v>
      </c>
      <c r="Z316" s="51">
        <f t="shared" si="35"/>
        <v>0.2040594956002536</v>
      </c>
      <c r="AA316" s="51">
        <f t="shared" ref="AA316:AA324" si="38">N316/$B316</f>
        <v>0.15733274735364389</v>
      </c>
      <c r="AD316" s="48"/>
    </row>
    <row r="317" spans="1:30" s="50" customFormat="1" x14ac:dyDescent="0.35">
      <c r="A317" s="17">
        <v>42461</v>
      </c>
      <c r="B317" s="10">
        <f t="shared" si="22"/>
        <v>143941600</v>
      </c>
      <c r="C317" s="13">
        <v>692000</v>
      </c>
      <c r="D317" s="4">
        <v>6560000</v>
      </c>
      <c r="E317" s="4">
        <v>12242000</v>
      </c>
      <c r="F317" s="4">
        <v>5391100</v>
      </c>
      <c r="G317" s="4">
        <v>5910600</v>
      </c>
      <c r="H317" s="4">
        <v>15753500</v>
      </c>
      <c r="I317" s="4">
        <v>2788000</v>
      </c>
      <c r="J317" s="4">
        <v>8209000</v>
      </c>
      <c r="K317" s="4">
        <v>19042800</v>
      </c>
      <c r="L317" s="4">
        <v>15367000</v>
      </c>
      <c r="M317" s="4">
        <v>29484600</v>
      </c>
      <c r="N317" s="9">
        <v>22501000</v>
      </c>
      <c r="O317" s="48"/>
      <c r="P317" s="51">
        <f t="shared" si="25"/>
        <v>4.8075052660245541E-3</v>
      </c>
      <c r="Q317" s="51">
        <f t="shared" si="26"/>
        <v>4.5574038360001554E-2</v>
      </c>
      <c r="R317" s="51">
        <f t="shared" si="27"/>
        <v>8.5048380732185833E-2</v>
      </c>
      <c r="S317" s="51">
        <f t="shared" si="28"/>
        <v>3.7453383872348228E-2</v>
      </c>
      <c r="T317" s="51">
        <f t="shared" si="29"/>
        <v>4.1062486452839206E-2</v>
      </c>
      <c r="U317" s="51">
        <f t="shared" si="30"/>
        <v>0.10944369105248239</v>
      </c>
      <c r="V317" s="51">
        <f t="shared" si="31"/>
        <v>1.9368966303000661E-2</v>
      </c>
      <c r="W317" s="51">
        <f t="shared" si="37"/>
        <v>5.7030073307508047E-2</v>
      </c>
      <c r="X317" s="51">
        <f t="shared" si="33"/>
        <v>0.13229531976857281</v>
      </c>
      <c r="Y317" s="51">
        <f t="shared" si="34"/>
        <v>0.10675857431069267</v>
      </c>
      <c r="Z317" s="51">
        <f t="shared" si="35"/>
        <v>0.20483723954714969</v>
      </c>
      <c r="AA317" s="51">
        <f t="shared" si="38"/>
        <v>0.15632034102719436</v>
      </c>
      <c r="AD317" s="48"/>
    </row>
    <row r="318" spans="1:30" s="50" customFormat="1" x14ac:dyDescent="0.35">
      <c r="A318" s="17">
        <v>42491</v>
      </c>
      <c r="B318" s="10">
        <f t="shared" si="22"/>
        <v>144557200</v>
      </c>
      <c r="C318" s="13">
        <v>689000</v>
      </c>
      <c r="D318" s="4">
        <v>6699000</v>
      </c>
      <c r="E318" s="4">
        <v>12256000</v>
      </c>
      <c r="F318" s="4">
        <v>5431600</v>
      </c>
      <c r="G318" s="4">
        <v>5934100</v>
      </c>
      <c r="H318" s="4">
        <v>15854400</v>
      </c>
      <c r="I318" s="4">
        <v>2742000</v>
      </c>
      <c r="J318" s="4">
        <v>8249000</v>
      </c>
      <c r="K318" s="4">
        <v>19119000</v>
      </c>
      <c r="L318" s="4">
        <v>15711000</v>
      </c>
      <c r="M318" s="4">
        <v>29420100</v>
      </c>
      <c r="N318" s="9">
        <v>22452000</v>
      </c>
      <c r="O318" s="48"/>
      <c r="P318" s="51">
        <f t="shared" si="25"/>
        <v>4.7662793689971861E-3</v>
      </c>
      <c r="Q318" s="51">
        <f t="shared" si="26"/>
        <v>4.634151740625856E-2</v>
      </c>
      <c r="R318" s="51">
        <f t="shared" si="27"/>
        <v>8.4783047817749646E-2</v>
      </c>
      <c r="S318" s="51">
        <f t="shared" si="28"/>
        <v>3.7574053730979849E-2</v>
      </c>
      <c r="T318" s="51">
        <f t="shared" si="29"/>
        <v>4.1050186362215094E-2</v>
      </c>
      <c r="U318" s="51">
        <f t="shared" si="30"/>
        <v>0.10967561629583307</v>
      </c>
      <c r="V318" s="51">
        <f t="shared" si="31"/>
        <v>1.8968269999695621E-2</v>
      </c>
      <c r="W318" s="51">
        <f t="shared" si="37"/>
        <v>5.7063916567282706E-2</v>
      </c>
      <c r="X318" s="51">
        <f t="shared" si="33"/>
        <v>0.13225906423201333</v>
      </c>
      <c r="Y318" s="51">
        <f t="shared" si="34"/>
        <v>0.10868362143151639</v>
      </c>
      <c r="Z318" s="51">
        <f t="shared" si="35"/>
        <v>0.20351874552080423</v>
      </c>
      <c r="AA318" s="51">
        <f t="shared" si="38"/>
        <v>0.15531568126665432</v>
      </c>
      <c r="AD318" s="48"/>
    </row>
    <row r="319" spans="1:30" x14ac:dyDescent="0.35">
      <c r="A319" s="17">
        <v>42522</v>
      </c>
      <c r="B319" s="10">
        <f t="shared" si="22"/>
        <v>145239200</v>
      </c>
      <c r="C319" s="13">
        <v>692000</v>
      </c>
      <c r="D319" s="4">
        <v>6850000</v>
      </c>
      <c r="E319" s="4">
        <v>12374000</v>
      </c>
      <c r="F319" s="4">
        <v>5447100</v>
      </c>
      <c r="G319" s="4">
        <v>5964800</v>
      </c>
      <c r="H319" s="4">
        <v>15963200</v>
      </c>
      <c r="I319" s="4">
        <v>2802000</v>
      </c>
      <c r="J319" s="4">
        <v>8337000</v>
      </c>
      <c r="K319" s="4">
        <v>19170000</v>
      </c>
      <c r="L319" s="4">
        <v>16186000</v>
      </c>
      <c r="M319" s="4">
        <v>29405100</v>
      </c>
      <c r="N319" s="9">
        <v>22048000</v>
      </c>
      <c r="O319" s="1"/>
      <c r="P319" s="23">
        <f t="shared" si="25"/>
        <v>4.7645539220816414E-3</v>
      </c>
      <c r="Q319" s="23">
        <f t="shared" si="26"/>
        <v>4.7163575673785041E-2</v>
      </c>
      <c r="R319" s="23">
        <f t="shared" si="27"/>
        <v>8.5197384728089937E-2</v>
      </c>
      <c r="S319" s="23">
        <f t="shared" si="28"/>
        <v>3.750433767192328E-2</v>
      </c>
      <c r="T319" s="23">
        <f t="shared" si="29"/>
        <v>4.1068802361896785E-2</v>
      </c>
      <c r="U319" s="23">
        <f t="shared" si="30"/>
        <v>0.10990972134244749</v>
      </c>
      <c r="V319" s="23">
        <f t="shared" si="31"/>
        <v>1.9292312268313239E-2</v>
      </c>
      <c r="W319" s="23">
        <f t="shared" si="37"/>
        <v>5.7401858451437353E-2</v>
      </c>
      <c r="X319" s="23">
        <f t="shared" si="33"/>
        <v>0.13198915995130792</v>
      </c>
      <c r="Y319" s="23">
        <f t="shared" si="34"/>
        <v>0.11144374246071309</v>
      </c>
      <c r="Z319" s="23">
        <f t="shared" si="35"/>
        <v>0.20245980424017759</v>
      </c>
      <c r="AA319" s="23">
        <f t="shared" si="38"/>
        <v>0.15180474692782664</v>
      </c>
      <c r="AD319" s="1"/>
    </row>
    <row r="320" spans="1:30" x14ac:dyDescent="0.35">
      <c r="A320" s="17">
        <v>42552</v>
      </c>
      <c r="B320" s="10">
        <f>SUM(C320:N320)</f>
        <v>144182600</v>
      </c>
      <c r="C320" s="13">
        <v>693000</v>
      </c>
      <c r="D320" s="4">
        <v>6915000</v>
      </c>
      <c r="E320" s="4">
        <v>12375000</v>
      </c>
      <c r="F320" s="4">
        <v>5413500</v>
      </c>
      <c r="G320" s="4">
        <v>5956500</v>
      </c>
      <c r="H320" s="4">
        <v>15976800</v>
      </c>
      <c r="I320" s="4">
        <v>2791000</v>
      </c>
      <c r="J320" s="4">
        <v>8379000</v>
      </c>
      <c r="K320" s="4">
        <v>19147200</v>
      </c>
      <c r="L320" s="4">
        <v>16258000</v>
      </c>
      <c r="M320" s="4">
        <v>29353600</v>
      </c>
      <c r="N320" s="9">
        <v>20924000</v>
      </c>
      <c r="O320" s="1"/>
      <c r="P320" s="23">
        <f t="shared" si="25"/>
        <v>4.8064052111697246E-3</v>
      </c>
      <c r="Q320" s="23">
        <f t="shared" si="26"/>
        <v>4.7960017366866739E-2</v>
      </c>
      <c r="R320" s="23">
        <f t="shared" si="27"/>
        <v>8.5828664485173664E-2</v>
      </c>
      <c r="S320" s="23">
        <f t="shared" si="28"/>
        <v>3.7546139409332331E-2</v>
      </c>
      <c r="T320" s="23">
        <f t="shared" si="29"/>
        <v>4.1312197172196925E-2</v>
      </c>
      <c r="U320" s="23">
        <f t="shared" si="30"/>
        <v>0.11080948741387657</v>
      </c>
      <c r="V320" s="23">
        <f t="shared" si="31"/>
        <v>1.9357398188130884E-2</v>
      </c>
      <c r="W320" s="23">
        <f t="shared" si="37"/>
        <v>5.8113808462324855E-2</v>
      </c>
      <c r="X320" s="23">
        <f t="shared" si="33"/>
        <v>0.13279827108125392</v>
      </c>
      <c r="Y320" s="23">
        <f t="shared" si="34"/>
        <v>0.11275979209696593</v>
      </c>
      <c r="Z320" s="23">
        <f t="shared" si="35"/>
        <v>0.20358628572379747</v>
      </c>
      <c r="AA320" s="23">
        <f t="shared" si="38"/>
        <v>0.14512153338891101</v>
      </c>
      <c r="AD320" s="1"/>
    </row>
    <row r="321" spans="1:30" x14ac:dyDescent="0.35">
      <c r="A321" s="17">
        <v>42583</v>
      </c>
      <c r="B321" s="53">
        <f>SUM(C321:N321)</f>
        <v>144415600</v>
      </c>
      <c r="C321" s="56">
        <v>690000</v>
      </c>
      <c r="D321" s="57">
        <v>6919000</v>
      </c>
      <c r="E321" s="57">
        <v>12367000</v>
      </c>
      <c r="F321" s="57">
        <f>4871800+567300</f>
        <v>5439100</v>
      </c>
      <c r="G321" s="57">
        <v>5954300</v>
      </c>
      <c r="H321" s="57">
        <v>15965100</v>
      </c>
      <c r="I321" s="57">
        <v>2786000</v>
      </c>
      <c r="J321" s="57">
        <v>8378000</v>
      </c>
      <c r="K321" s="57">
        <v>19213700</v>
      </c>
      <c r="L321" s="57">
        <v>16216000</v>
      </c>
      <c r="M321" s="57">
        <f>5735000+3214400+20424000</f>
        <v>29373400</v>
      </c>
      <c r="N321" s="58">
        <v>21114000</v>
      </c>
      <c r="O321" s="52"/>
      <c r="P321" s="23">
        <f t="shared" si="25"/>
        <v>4.7778771822434693E-3</v>
      </c>
      <c r="Q321" s="18">
        <f t="shared" si="26"/>
        <v>4.7910336556438504E-2</v>
      </c>
      <c r="R321" s="18">
        <f t="shared" si="27"/>
        <v>8.5634792917108682E-2</v>
      </c>
      <c r="S321" s="18">
        <f t="shared" si="28"/>
        <v>3.7662828669478919E-2</v>
      </c>
      <c r="T321" s="18">
        <f t="shared" si="29"/>
        <v>4.1230310298887379E-2</v>
      </c>
      <c r="U321" s="18">
        <f t="shared" si="30"/>
        <v>0.11054969130758727</v>
      </c>
      <c r="V321" s="18">
        <f t="shared" si="31"/>
        <v>1.929154468076856E-2</v>
      </c>
      <c r="W321" s="18">
        <f t="shared" si="37"/>
        <v>5.8013123235993898E-2</v>
      </c>
      <c r="X321" s="18">
        <f t="shared" si="33"/>
        <v>0.13304449103836427</v>
      </c>
      <c r="Y321" s="18">
        <f t="shared" si="34"/>
        <v>0.11228703824240595</v>
      </c>
      <c r="Z321" s="18">
        <f t="shared" si="35"/>
        <v>0.20339492409407295</v>
      </c>
      <c r="AA321" s="18">
        <f t="shared" si="38"/>
        <v>0.14620304177665017</v>
      </c>
    </row>
    <row r="322" spans="1:30" x14ac:dyDescent="0.35">
      <c r="A322" s="17">
        <v>42614</v>
      </c>
      <c r="B322" s="53">
        <f t="shared" ref="B322:B325" si="39">SUM(C322:N322)</f>
        <v>145051400</v>
      </c>
      <c r="C322" s="54">
        <v>688000</v>
      </c>
      <c r="D322" s="55">
        <v>6886000</v>
      </c>
      <c r="E322" s="55">
        <v>12307000</v>
      </c>
      <c r="F322" s="55">
        <f>4928200+564400</f>
        <v>5492600</v>
      </c>
      <c r="G322" s="55">
        <v>5941400</v>
      </c>
      <c r="H322" s="55">
        <v>15846700</v>
      </c>
      <c r="I322" s="55">
        <v>2772000</v>
      </c>
      <c r="J322" s="55">
        <v>8329000</v>
      </c>
      <c r="K322" s="55">
        <v>19217800</v>
      </c>
      <c r="L322" s="55">
        <v>15748000</v>
      </c>
      <c r="M322" s="55">
        <f>5700000+20451000+3519900</f>
        <v>29670900</v>
      </c>
      <c r="N322" s="53">
        <v>22152000</v>
      </c>
      <c r="O322" s="1"/>
      <c r="P322" s="23">
        <f t="shared" si="25"/>
        <v>4.7431462226493505E-3</v>
      </c>
      <c r="Q322" s="18">
        <f t="shared" si="26"/>
        <v>4.7472826873784055E-2</v>
      </c>
      <c r="R322" s="18">
        <f t="shared" si="27"/>
        <v>8.4845785700792958E-2</v>
      </c>
      <c r="S322" s="18">
        <f t="shared" si="28"/>
        <v>3.7866576951342767E-2</v>
      </c>
      <c r="T322" s="18">
        <f t="shared" si="29"/>
        <v>4.0960652568675655E-2</v>
      </c>
      <c r="U322" s="18">
        <f t="shared" si="30"/>
        <v>0.10924885936985096</v>
      </c>
      <c r="V322" s="18">
        <f t="shared" si="31"/>
        <v>1.9110467048232556E-2</v>
      </c>
      <c r="W322" s="18">
        <f t="shared" si="37"/>
        <v>5.7421024547160526E-2</v>
      </c>
      <c r="X322" s="18">
        <f t="shared" si="33"/>
        <v>0.13248958645004461</v>
      </c>
      <c r="Y322" s="18">
        <f t="shared" si="34"/>
        <v>0.10856841092192147</v>
      </c>
      <c r="Z322" s="18">
        <f t="shared" si="35"/>
        <v>0.20455438554884683</v>
      </c>
      <c r="AA322" s="18">
        <f t="shared" si="38"/>
        <v>0.15271827779669828</v>
      </c>
    </row>
    <row r="323" spans="1:30" x14ac:dyDescent="0.35">
      <c r="A323" s="17">
        <v>42644</v>
      </c>
      <c r="B323" s="10">
        <f>SUM(C323:N323)</f>
        <v>145920200</v>
      </c>
      <c r="C323" s="14">
        <v>691000</v>
      </c>
      <c r="D323" s="5">
        <v>6891000</v>
      </c>
      <c r="E323" s="5">
        <v>12289000</v>
      </c>
      <c r="F323" s="5">
        <f>4950200+564500</f>
        <v>5514700</v>
      </c>
      <c r="G323" s="5">
        <v>5953700</v>
      </c>
      <c r="H323" s="5">
        <v>15997000</v>
      </c>
      <c r="I323" s="5">
        <v>2776000</v>
      </c>
      <c r="J323" s="5">
        <v>8336000</v>
      </c>
      <c r="K323" s="5">
        <v>19324200</v>
      </c>
      <c r="L323" s="5">
        <v>15518000</v>
      </c>
      <c r="M323" s="5">
        <f>5715000+3725600+20601000</f>
        <v>30041600</v>
      </c>
      <c r="N323" s="10">
        <v>22588000</v>
      </c>
      <c r="O323" s="1"/>
      <c r="P323" s="23">
        <f t="shared" si="25"/>
        <v>4.7354650007332775E-3</v>
      </c>
      <c r="Q323" s="18">
        <f t="shared" si="26"/>
        <v>4.7224441852464563E-2</v>
      </c>
      <c r="R323" s="18">
        <f t="shared" si="27"/>
        <v>8.4217263956600938E-2</v>
      </c>
      <c r="S323" s="18">
        <f t="shared" si="28"/>
        <v>3.7792574297458477E-2</v>
      </c>
      <c r="T323" s="18">
        <f t="shared" si="29"/>
        <v>4.0801067980992353E-2</v>
      </c>
      <c r="U323" s="18">
        <f t="shared" si="30"/>
        <v>0.10962841333824926</v>
      </c>
      <c r="V323" s="18">
        <f t="shared" si="31"/>
        <v>1.9024096732323557E-2</v>
      </c>
      <c r="W323" s="18">
        <f t="shared" si="37"/>
        <v>5.7127114683230971E-2</v>
      </c>
      <c r="X323" s="18">
        <f t="shared" si="33"/>
        <v>0.13242991717390737</v>
      </c>
      <c r="Y323" s="18">
        <f t="shared" si="34"/>
        <v>0.10634579722341389</v>
      </c>
      <c r="Z323" s="18">
        <f t="shared" si="35"/>
        <v>0.20587691080467269</v>
      </c>
      <c r="AA323" s="18">
        <f t="shared" si="38"/>
        <v>0.15479693695595265</v>
      </c>
    </row>
    <row r="324" spans="1:30" x14ac:dyDescent="0.35">
      <c r="A324" s="17">
        <v>42675</v>
      </c>
      <c r="B324" s="10">
        <f t="shared" si="39"/>
        <v>146417500</v>
      </c>
      <c r="C324" s="14">
        <v>693000</v>
      </c>
      <c r="D324" s="5">
        <v>6815000</v>
      </c>
      <c r="E324" s="5">
        <v>12263000</v>
      </c>
      <c r="F324" s="5">
        <f>5026700+564800</f>
        <v>5591500</v>
      </c>
      <c r="G324" s="5">
        <v>5963800</v>
      </c>
      <c r="H324" s="5">
        <v>16411300</v>
      </c>
      <c r="I324" s="5">
        <v>2778000</v>
      </c>
      <c r="J324" s="5">
        <v>8336000</v>
      </c>
      <c r="K324" s="5">
        <v>19383900</v>
      </c>
      <c r="L324" s="5">
        <v>15338000</v>
      </c>
      <c r="M324" s="5">
        <f>5713000+3760000+20673000</f>
        <v>30146000</v>
      </c>
      <c r="N324" s="10">
        <v>22698000</v>
      </c>
      <c r="P324" s="23">
        <f t="shared" si="25"/>
        <v>4.7330407908890669E-3</v>
      </c>
      <c r="Q324" s="18">
        <f t="shared" si="26"/>
        <v>4.6544982669421343E-2</v>
      </c>
      <c r="R324" s="18">
        <f t="shared" si="27"/>
        <v>8.375364966619428E-2</v>
      </c>
      <c r="S324" s="18">
        <f t="shared" si="28"/>
        <v>3.8188741099936828E-2</v>
      </c>
      <c r="T324" s="18">
        <f t="shared" si="29"/>
        <v>4.0731469940410131E-2</v>
      </c>
      <c r="U324" s="18">
        <f t="shared" si="30"/>
        <v>0.11208564550002562</v>
      </c>
      <c r="V324" s="18">
        <f t="shared" si="31"/>
        <v>1.8973141871702494E-2</v>
      </c>
      <c r="W324" s="18">
        <f t="shared" si="37"/>
        <v>5.6933085184489557E-2</v>
      </c>
      <c r="X324" s="18">
        <f t="shared" si="33"/>
        <v>0.13238786347260403</v>
      </c>
      <c r="Y324" s="18">
        <f t="shared" si="34"/>
        <v>0.10475523759113493</v>
      </c>
      <c r="Z324" s="18">
        <f t="shared" si="35"/>
        <v>0.20589068929601995</v>
      </c>
      <c r="AA324" s="18">
        <f t="shared" si="38"/>
        <v>0.15502245291717179</v>
      </c>
    </row>
    <row r="325" spans="1:30" x14ac:dyDescent="0.35">
      <c r="A325" s="17">
        <v>42705</v>
      </c>
      <c r="B325" s="10">
        <f t="shared" si="39"/>
        <v>146167500</v>
      </c>
      <c r="C325" s="14">
        <v>669000</v>
      </c>
      <c r="D325" s="5">
        <v>6658000</v>
      </c>
      <c r="E325" s="5">
        <v>12342000</v>
      </c>
      <c r="F325" s="5">
        <f>5266300+556900</f>
        <v>5823200</v>
      </c>
      <c r="G325" s="5">
        <v>5895800</v>
      </c>
      <c r="H325" s="5">
        <v>16382000</v>
      </c>
      <c r="I325" s="5">
        <v>2773000</v>
      </c>
      <c r="J325" s="5">
        <v>8370000</v>
      </c>
      <c r="K325" s="5">
        <v>19327100</v>
      </c>
      <c r="L325" s="5">
        <v>15397000</v>
      </c>
      <c r="M325" s="5">
        <f>5678000+3699400+20516000</f>
        <v>29893400</v>
      </c>
      <c r="N325" s="10">
        <v>22637000</v>
      </c>
      <c r="P325" s="23">
        <f t="shared" ref="P325:P336" si="40">C325/$B325</f>
        <v>4.5769408384216739E-3</v>
      </c>
      <c r="Q325" s="18">
        <f t="shared" ref="Q325:Q336" si="41">D325/$B325</f>
        <v>4.5550481468178632E-2</v>
      </c>
      <c r="R325" s="18">
        <f t="shared" ref="R325:R336" si="42">E325/$B325</f>
        <v>8.4437374929447376E-2</v>
      </c>
      <c r="S325" s="18">
        <f t="shared" ref="S325:S336" si="43">F325/$B325</f>
        <v>3.9839225546034515E-2</v>
      </c>
      <c r="T325" s="18">
        <f t="shared" ref="T325:T336" si="44">G325/$B325</f>
        <v>4.0335915986795971E-2</v>
      </c>
      <c r="U325" s="18">
        <f t="shared" ref="U325:U336" si="45">H325/$B325</f>
        <v>0.11207689807925839</v>
      </c>
      <c r="V325" s="18">
        <f t="shared" ref="V325:V336" si="46">I325/$B325</f>
        <v>1.8971385567927206E-2</v>
      </c>
      <c r="W325" s="18">
        <f t="shared" ref="W325:W326" si="47">J325/$B325</f>
        <v>5.7263071476217356E-2</v>
      </c>
      <c r="X325" s="18">
        <f t="shared" ref="X325:X336" si="48">K325/$B325</f>
        <v>0.13222569996750302</v>
      </c>
      <c r="Y325" s="18">
        <f t="shared" ref="Y325:Y336" si="49">L325/$B325</f>
        <v>0.1053380539449604</v>
      </c>
      <c r="Z325" s="18">
        <f t="shared" ref="Z325:Z336" si="50">M325/$B325</f>
        <v>0.20451468349667334</v>
      </c>
      <c r="AA325" s="18">
        <f t="shared" ref="AA325:AA326" si="51">N325/$B325</f>
        <v>0.15487026869858211</v>
      </c>
    </row>
    <row r="326" spans="1:30" s="50" customFormat="1" x14ac:dyDescent="0.35">
      <c r="A326" s="47">
        <v>42736</v>
      </c>
      <c r="B326" s="10">
        <v>143273000</v>
      </c>
      <c r="C326" s="45">
        <v>662000</v>
      </c>
      <c r="D326" s="46">
        <v>6415000</v>
      </c>
      <c r="E326" s="46">
        <v>12263000</v>
      </c>
      <c r="F326" s="46">
        <f>5002700+554500</f>
        <v>5557200</v>
      </c>
      <c r="G326" s="46">
        <v>5847800</v>
      </c>
      <c r="H326" s="46">
        <v>15835000</v>
      </c>
      <c r="I326" s="46">
        <v>2720000</v>
      </c>
      <c r="J326" s="46">
        <v>8342000</v>
      </c>
      <c r="K326" s="46">
        <v>19238600</v>
      </c>
      <c r="L326" s="46">
        <v>15018000</v>
      </c>
      <c r="M326" s="46">
        <f>5640000+3471000+20088000</f>
        <v>29199000</v>
      </c>
      <c r="N326" s="44">
        <v>22169000</v>
      </c>
      <c r="O326" s="48"/>
      <c r="P326" s="49">
        <f t="shared" si="40"/>
        <v>4.6205495801721194E-3</v>
      </c>
      <c r="Q326" s="49">
        <f t="shared" si="41"/>
        <v>4.4774660961939793E-2</v>
      </c>
      <c r="R326" s="49">
        <f t="shared" si="42"/>
        <v>8.5591842147508604E-2</v>
      </c>
      <c r="S326" s="49">
        <f t="shared" si="43"/>
        <v>3.8787489617722812E-2</v>
      </c>
      <c r="T326" s="49">
        <f t="shared" si="44"/>
        <v>4.0815785249139751E-2</v>
      </c>
      <c r="U326" s="49">
        <f t="shared" si="45"/>
        <v>0.11052326677043127</v>
      </c>
      <c r="V326" s="49">
        <f t="shared" si="46"/>
        <v>1.8984735435148285E-2</v>
      </c>
      <c r="W326" s="49">
        <f t="shared" si="47"/>
        <v>5.8224508455884921E-2</v>
      </c>
      <c r="X326" s="49">
        <f t="shared" si="48"/>
        <v>0.13427931292008963</v>
      </c>
      <c r="Y326" s="49">
        <f t="shared" si="49"/>
        <v>0.10482086645774151</v>
      </c>
      <c r="Z326" s="49">
        <f t="shared" si="50"/>
        <v>0.20379973895988776</v>
      </c>
      <c r="AA326" s="49">
        <f t="shared" si="51"/>
        <v>0.15473257347860378</v>
      </c>
      <c r="AD326" s="48"/>
    </row>
    <row r="327" spans="1:30" s="50" customFormat="1" x14ac:dyDescent="0.35">
      <c r="A327" s="17">
        <v>42767</v>
      </c>
      <c r="B327" s="10">
        <v>144292000</v>
      </c>
      <c r="C327" s="13">
        <v>672000</v>
      </c>
      <c r="D327" s="4">
        <v>6479000</v>
      </c>
      <c r="E327" s="4">
        <v>12300000</v>
      </c>
      <c r="F327" s="4">
        <f>4976800+551800</f>
        <v>5528600</v>
      </c>
      <c r="G327" s="4">
        <v>5864600</v>
      </c>
      <c r="H327" s="4">
        <v>15607200</v>
      </c>
      <c r="I327" s="4">
        <v>2745000</v>
      </c>
      <c r="J327" s="4">
        <v>8339000</v>
      </c>
      <c r="K327" s="4">
        <v>19300600</v>
      </c>
      <c r="L327" s="4">
        <v>15167000</v>
      </c>
      <c r="M327" s="4">
        <f>5673000+3771000+20216000</f>
        <v>29660000</v>
      </c>
      <c r="N327" s="9">
        <v>22623000</v>
      </c>
      <c r="O327" s="48"/>
      <c r="P327" s="51">
        <f t="shared" si="40"/>
        <v>4.6572228536578605E-3</v>
      </c>
      <c r="Q327" s="51">
        <f t="shared" si="41"/>
        <v>4.490200426912095E-2</v>
      </c>
      <c r="R327" s="51">
        <f t="shared" si="42"/>
        <v>8.5243811160701913E-2</v>
      </c>
      <c r="S327" s="51">
        <f t="shared" si="43"/>
        <v>3.831536051894769E-2</v>
      </c>
      <c r="T327" s="51">
        <f t="shared" si="44"/>
        <v>4.0643971945776618E-2</v>
      </c>
      <c r="U327" s="51">
        <f t="shared" si="45"/>
        <v>0.10816400077620381</v>
      </c>
      <c r="V327" s="51">
        <f t="shared" si="46"/>
        <v>1.9023923710254208E-2</v>
      </c>
      <c r="W327" s="51">
        <f>J327/$B327</f>
        <v>5.7792531810495387E-2</v>
      </c>
      <c r="X327" s="51">
        <f t="shared" si="48"/>
        <v>0.13376070745432872</v>
      </c>
      <c r="Y327" s="51">
        <f t="shared" si="49"/>
        <v>0.10511324259141186</v>
      </c>
      <c r="Z327" s="51">
        <f t="shared" si="50"/>
        <v>0.2055554015468633</v>
      </c>
      <c r="AA327" s="51">
        <f>N327/$B327</f>
        <v>0.15678623901533004</v>
      </c>
      <c r="AD327" s="48"/>
    </row>
    <row r="328" spans="1:30" s="50" customFormat="1" x14ac:dyDescent="0.35">
      <c r="A328" s="47">
        <v>42795</v>
      </c>
      <c r="B328" s="10">
        <v>144940000</v>
      </c>
      <c r="C328" s="13">
        <v>680000</v>
      </c>
      <c r="D328" s="4">
        <v>6582000</v>
      </c>
      <c r="E328" s="4">
        <v>12325000</v>
      </c>
      <c r="F328" s="4">
        <f>4986500+553300</f>
        <v>5539800</v>
      </c>
      <c r="G328" s="4">
        <v>5876000</v>
      </c>
      <c r="H328" s="4">
        <v>15613400</v>
      </c>
      <c r="I328" s="4">
        <v>2733000</v>
      </c>
      <c r="J328" s="4">
        <v>8356000</v>
      </c>
      <c r="K328" s="4">
        <v>19326600</v>
      </c>
      <c r="L328" s="4">
        <v>15398000</v>
      </c>
      <c r="M328" s="4">
        <f>5696000+3786400+20339000</f>
        <v>29821400</v>
      </c>
      <c r="N328" s="9">
        <v>22691000</v>
      </c>
      <c r="O328" s="48"/>
      <c r="P328" s="51">
        <f t="shared" si="40"/>
        <v>4.6915965226990482E-3</v>
      </c>
      <c r="Q328" s="51">
        <f t="shared" si="41"/>
        <v>4.5411894577066375E-2</v>
      </c>
      <c r="R328" s="51">
        <f t="shared" si="42"/>
        <v>8.5035186973920249E-2</v>
      </c>
      <c r="S328" s="51">
        <f t="shared" si="43"/>
        <v>3.8221332965364979E-2</v>
      </c>
      <c r="T328" s="51">
        <f t="shared" si="44"/>
        <v>4.0540913481440594E-2</v>
      </c>
      <c r="U328" s="51">
        <f t="shared" si="45"/>
        <v>0.10772319580516075</v>
      </c>
      <c r="V328" s="51">
        <f t="shared" si="46"/>
        <v>1.8856078377259555E-2</v>
      </c>
      <c r="W328" s="51">
        <f t="shared" ref="W328:W338" si="52">J328/$B328</f>
        <v>5.7651441975990064E-2</v>
      </c>
      <c r="X328" s="51">
        <f t="shared" si="48"/>
        <v>0.13334207258175798</v>
      </c>
      <c r="Y328" s="51">
        <f t="shared" si="49"/>
        <v>0.10623706361252933</v>
      </c>
      <c r="Z328" s="51">
        <f t="shared" si="50"/>
        <v>0.20574996550296676</v>
      </c>
      <c r="AA328" s="51">
        <f t="shared" ref="AA328:AA338" si="53">N328/$B328</f>
        <v>0.1565544363184766</v>
      </c>
      <c r="AD328" s="48"/>
    </row>
    <row r="329" spans="1:30" s="50" customFormat="1" x14ac:dyDescent="0.35">
      <c r="A329" s="17">
        <v>42826</v>
      </c>
      <c r="B329" s="10">
        <v>145948000</v>
      </c>
      <c r="C329" s="13">
        <v>691000</v>
      </c>
      <c r="D329" s="4">
        <v>6765000</v>
      </c>
      <c r="E329" s="4">
        <v>12336000</v>
      </c>
      <c r="F329" s="4">
        <f>4992900+552900</f>
        <v>5545800</v>
      </c>
      <c r="G329" s="4">
        <v>5896500</v>
      </c>
      <c r="H329" s="4">
        <v>15668700</v>
      </c>
      <c r="I329" s="4">
        <v>2723000</v>
      </c>
      <c r="J329" s="4">
        <v>8376000</v>
      </c>
      <c r="K329" s="4">
        <v>19386400</v>
      </c>
      <c r="L329" s="4">
        <v>15754000</v>
      </c>
      <c r="M329" s="4">
        <f>5732000+3800200+20556000</f>
        <v>30088200</v>
      </c>
      <c r="N329" s="9">
        <v>22711000</v>
      </c>
      <c r="O329" s="48"/>
      <c r="P329" s="51">
        <f t="shared" si="40"/>
        <v>4.734562995039329E-3</v>
      </c>
      <c r="Q329" s="51">
        <f t="shared" si="41"/>
        <v>4.6352125414531202E-2</v>
      </c>
      <c r="R329" s="51">
        <f t="shared" si="42"/>
        <v>8.4523254857894595E-2</v>
      </c>
      <c r="S329" s="51">
        <f t="shared" si="43"/>
        <v>3.7998465206785979E-2</v>
      </c>
      <c r="T329" s="51">
        <f t="shared" si="44"/>
        <v>4.0401375832488283E-2</v>
      </c>
      <c r="U329" s="51">
        <f t="shared" si="45"/>
        <v>0.10735810014525722</v>
      </c>
      <c r="V329" s="51">
        <f t="shared" si="46"/>
        <v>1.8657330007948038E-2</v>
      </c>
      <c r="W329" s="51">
        <f t="shared" si="52"/>
        <v>5.7390303395729987E-2</v>
      </c>
      <c r="X329" s="51">
        <f t="shared" si="48"/>
        <v>0.13283087126921916</v>
      </c>
      <c r="Y329" s="51">
        <f t="shared" si="49"/>
        <v>0.10794255488256091</v>
      </c>
      <c r="Z329" s="51">
        <f t="shared" si="50"/>
        <v>0.20615698742017705</v>
      </c>
      <c r="AA329" s="51">
        <f t="shared" si="53"/>
        <v>0.15561021733768191</v>
      </c>
      <c r="AD329" s="48"/>
    </row>
    <row r="330" spans="1:30" s="50" customFormat="1" x14ac:dyDescent="0.35">
      <c r="A330" s="47">
        <v>42856</v>
      </c>
      <c r="B330" s="10">
        <v>146784000</v>
      </c>
      <c r="C330" s="13">
        <v>703000</v>
      </c>
      <c r="D330" s="4">
        <v>6938000</v>
      </c>
      <c r="E330" s="4">
        <v>12375000</v>
      </c>
      <c r="F330" s="4">
        <f>5020500+552800</f>
        <v>5573300</v>
      </c>
      <c r="G330" s="4">
        <v>5915000</v>
      </c>
      <c r="H330" s="4">
        <v>15749900</v>
      </c>
      <c r="I330" s="4">
        <v>2720000</v>
      </c>
      <c r="J330" s="4">
        <v>8414000</v>
      </c>
      <c r="K330" s="4">
        <v>19441700</v>
      </c>
      <c r="L330" s="4">
        <v>16151000</v>
      </c>
      <c r="M330" s="4">
        <f>5772000+3697300+20648000</f>
        <v>30117300</v>
      </c>
      <c r="N330" s="9">
        <v>22651000</v>
      </c>
      <c r="O330" s="48"/>
      <c r="P330" s="51">
        <f t="shared" si="40"/>
        <v>4.7893503379114891E-3</v>
      </c>
      <c r="Q330" s="51">
        <f t="shared" si="41"/>
        <v>4.7266732068890344E-2</v>
      </c>
      <c r="R330" s="51">
        <f t="shared" si="42"/>
        <v>8.4307553956834536E-2</v>
      </c>
      <c r="S330" s="51">
        <f t="shared" si="43"/>
        <v>3.7969397209505124E-2</v>
      </c>
      <c r="T330" s="51">
        <f t="shared" si="44"/>
        <v>4.0297307608458691E-2</v>
      </c>
      <c r="U330" s="51">
        <f t="shared" si="45"/>
        <v>0.10729984194462612</v>
      </c>
      <c r="V330" s="51">
        <f t="shared" si="46"/>
        <v>1.8530630041421407E-2</v>
      </c>
      <c r="W330" s="51">
        <f t="shared" si="52"/>
        <v>5.7322323959014605E-2</v>
      </c>
      <c r="X330" s="51">
        <f t="shared" si="48"/>
        <v>0.13245108458687596</v>
      </c>
      <c r="Y330" s="51">
        <f t="shared" si="49"/>
        <v>0.11003242860257249</v>
      </c>
      <c r="Z330" s="51">
        <f t="shared" si="50"/>
        <v>0.20518108240680183</v>
      </c>
      <c r="AA330" s="51">
        <f t="shared" si="53"/>
        <v>0.15431518421626336</v>
      </c>
      <c r="AD330" s="48"/>
    </row>
    <row r="331" spans="1:30" x14ac:dyDescent="0.35">
      <c r="A331" s="17">
        <v>42887</v>
      </c>
      <c r="B331" s="10">
        <v>147421000</v>
      </c>
      <c r="C331" s="13">
        <v>716000</v>
      </c>
      <c r="D331" s="4">
        <v>7106000</v>
      </c>
      <c r="E331" s="4">
        <v>12496000</v>
      </c>
      <c r="F331" s="4">
        <v>5619800</v>
      </c>
      <c r="G331" s="4">
        <v>5955400</v>
      </c>
      <c r="H331" s="4">
        <v>15837700</v>
      </c>
      <c r="I331" s="4">
        <v>2738000</v>
      </c>
      <c r="J331" s="4">
        <v>8505000</v>
      </c>
      <c r="K331" s="4">
        <v>19489500</v>
      </c>
      <c r="L331" s="4">
        <v>16618000</v>
      </c>
      <c r="M331" s="4">
        <v>30096700</v>
      </c>
      <c r="N331" s="9">
        <v>22243000</v>
      </c>
      <c r="O331" s="1"/>
      <c r="P331" s="23">
        <f t="shared" si="40"/>
        <v>4.8568385779502246E-3</v>
      </c>
      <c r="Q331" s="23">
        <f t="shared" si="41"/>
        <v>4.8202087897924989E-2</v>
      </c>
      <c r="R331" s="23">
        <f t="shared" si="42"/>
        <v>8.4764043114617327E-2</v>
      </c>
      <c r="S331" s="23">
        <f t="shared" si="43"/>
        <v>3.8120756201626631E-2</v>
      </c>
      <c r="T331" s="23">
        <f t="shared" si="44"/>
        <v>4.039722970268822E-2</v>
      </c>
      <c r="U331" s="23">
        <f t="shared" si="45"/>
        <v>0.10743177701955624</v>
      </c>
      <c r="V331" s="23">
        <f t="shared" si="46"/>
        <v>1.8572659254787311E-2</v>
      </c>
      <c r="W331" s="23">
        <f t="shared" si="52"/>
        <v>5.7691916348417117E-2</v>
      </c>
      <c r="X331" s="23">
        <f t="shared" si="48"/>
        <v>0.13220301042592303</v>
      </c>
      <c r="Y331" s="23">
        <f t="shared" si="49"/>
        <v>0.11272478140834752</v>
      </c>
      <c r="Z331" s="23">
        <f t="shared" si="50"/>
        <v>0.20415476763826049</v>
      </c>
      <c r="AA331" s="23">
        <f t="shared" si="53"/>
        <v>0.15088081073931123</v>
      </c>
      <c r="AD331" s="1"/>
    </row>
    <row r="332" spans="1:30" x14ac:dyDescent="0.35">
      <c r="A332" s="47">
        <v>42917</v>
      </c>
      <c r="B332" s="10">
        <v>146288000</v>
      </c>
      <c r="C332" s="13">
        <v>723000</v>
      </c>
      <c r="D332" s="4">
        <v>7143000</v>
      </c>
      <c r="E332" s="4">
        <v>12486000</v>
      </c>
      <c r="F332" s="4">
        <v>5573300</v>
      </c>
      <c r="G332" s="4">
        <v>5956100</v>
      </c>
      <c r="H332" s="4">
        <v>15842700</v>
      </c>
      <c r="I332" s="4">
        <v>2735000</v>
      </c>
      <c r="J332" s="4">
        <v>8538000</v>
      </c>
      <c r="K332" s="4">
        <v>19484500</v>
      </c>
      <c r="L332" s="4">
        <v>16735000</v>
      </c>
      <c r="M332" s="4">
        <v>30023600</v>
      </c>
      <c r="N332" s="9">
        <v>21048000</v>
      </c>
      <c r="O332" s="1"/>
      <c r="P332" s="23">
        <f t="shared" si="40"/>
        <v>4.9423055889751726E-3</v>
      </c>
      <c r="Q332" s="23">
        <f t="shared" si="41"/>
        <v>4.8828338619709068E-2</v>
      </c>
      <c r="R332" s="23">
        <f t="shared" si="42"/>
        <v>8.5352181997156301E-2</v>
      </c>
      <c r="S332" s="23">
        <f t="shared" si="43"/>
        <v>3.8098135185387731E-2</v>
      </c>
      <c r="T332" s="23">
        <f t="shared" si="44"/>
        <v>4.0714891173575414E-2</v>
      </c>
      <c r="U332" s="23">
        <f t="shared" si="45"/>
        <v>0.10829801487476758</v>
      </c>
      <c r="V332" s="23">
        <f t="shared" si="46"/>
        <v>1.8695996937547851E-2</v>
      </c>
      <c r="W332" s="23">
        <f t="shared" si="52"/>
        <v>5.8364322432461993E-2</v>
      </c>
      <c r="X332" s="23">
        <f t="shared" si="48"/>
        <v>0.13319274308213935</v>
      </c>
      <c r="Y332" s="23">
        <f t="shared" si="49"/>
        <v>0.11439762659958438</v>
      </c>
      <c r="Z332" s="23">
        <f t="shared" si="50"/>
        <v>0.20523624630865142</v>
      </c>
      <c r="AA332" s="23">
        <f t="shared" si="53"/>
        <v>0.14388056436618177</v>
      </c>
      <c r="AD332" s="1"/>
    </row>
    <row r="333" spans="1:30" x14ac:dyDescent="0.35">
      <c r="A333" s="17">
        <v>42948</v>
      </c>
      <c r="B333" s="53">
        <v>146587000</v>
      </c>
      <c r="C333" s="56">
        <v>729000</v>
      </c>
      <c r="D333" s="57">
        <v>7174000</v>
      </c>
      <c r="E333" s="57">
        <v>12544000</v>
      </c>
      <c r="F333" s="57">
        <v>5586600</v>
      </c>
      <c r="G333" s="57">
        <v>5952400</v>
      </c>
      <c r="H333" s="57">
        <v>15812100</v>
      </c>
      <c r="I333" s="57">
        <v>2733000</v>
      </c>
      <c r="J333" s="57">
        <v>8534000</v>
      </c>
      <c r="K333" s="57">
        <v>19520900</v>
      </c>
      <c r="L333" s="57">
        <v>16654000</v>
      </c>
      <c r="M333" s="57">
        <v>30073500</v>
      </c>
      <c r="N333" s="58">
        <v>21274000</v>
      </c>
      <c r="O333" s="52"/>
      <c r="P333" s="23">
        <f t="shared" si="40"/>
        <v>4.9731558733039083E-3</v>
      </c>
      <c r="Q333" s="18">
        <f t="shared" si="41"/>
        <v>4.8940219801210202E-2</v>
      </c>
      <c r="R333" s="18">
        <f t="shared" si="42"/>
        <v>8.5573754835012658E-2</v>
      </c>
      <c r="S333" s="18">
        <f t="shared" si="43"/>
        <v>3.8111155832372581E-2</v>
      </c>
      <c r="T333" s="18">
        <f t="shared" si="44"/>
        <v>4.0606602222570898E-2</v>
      </c>
      <c r="U333" s="18">
        <f t="shared" si="45"/>
        <v>0.10786836486182268</v>
      </c>
      <c r="V333" s="18">
        <f t="shared" si="46"/>
        <v>1.8644218109382143E-2</v>
      </c>
      <c r="W333" s="18">
        <f t="shared" si="52"/>
        <v>5.8217986588169485E-2</v>
      </c>
      <c r="X333" s="18">
        <f t="shared" si="48"/>
        <v>0.1331693806408481</v>
      </c>
      <c r="Y333" s="18">
        <f t="shared" si="49"/>
        <v>0.11361171181619106</v>
      </c>
      <c r="Z333" s="18">
        <f t="shared" si="50"/>
        <v>0.20515802902030875</v>
      </c>
      <c r="AA333" s="18">
        <f t="shared" si="53"/>
        <v>0.1451288313424792</v>
      </c>
    </row>
    <row r="334" spans="1:30" x14ac:dyDescent="0.35">
      <c r="A334" s="47">
        <v>42979</v>
      </c>
      <c r="B334" s="53">
        <v>146964000</v>
      </c>
      <c r="C334" s="54">
        <v>727000</v>
      </c>
      <c r="D334" s="55">
        <v>7124000</v>
      </c>
      <c r="E334" s="55">
        <v>12495000</v>
      </c>
      <c r="F334" s="55">
        <v>5676100</v>
      </c>
      <c r="G334" s="55">
        <v>5939600</v>
      </c>
      <c r="H334" s="55">
        <v>15691000</v>
      </c>
      <c r="I334" s="55">
        <v>2708000</v>
      </c>
      <c r="J334" s="55">
        <v>8482000</v>
      </c>
      <c r="K334" s="55">
        <v>19502700</v>
      </c>
      <c r="L334" s="55">
        <v>16053000</v>
      </c>
      <c r="M334" s="55">
        <v>30269900</v>
      </c>
      <c r="N334" s="53">
        <v>22295000</v>
      </c>
      <c r="O334" s="1"/>
      <c r="P334" s="23">
        <f t="shared" si="40"/>
        <v>4.9467896899921069E-3</v>
      </c>
      <c r="Q334" s="18">
        <f t="shared" si="41"/>
        <v>4.8474456329441223E-2</v>
      </c>
      <c r="R334" s="18">
        <f t="shared" si="42"/>
        <v>8.5020821425655257E-2</v>
      </c>
      <c r="S334" s="18">
        <f t="shared" si="43"/>
        <v>3.8622383713018155E-2</v>
      </c>
      <c r="T334" s="18">
        <f t="shared" si="44"/>
        <v>4.0415339811110201E-2</v>
      </c>
      <c r="U334" s="18">
        <f t="shared" si="45"/>
        <v>0.10676764377670722</v>
      </c>
      <c r="V334" s="18">
        <f t="shared" si="46"/>
        <v>1.8426281266160419E-2</v>
      </c>
      <c r="W334" s="18">
        <f t="shared" si="52"/>
        <v>5.7714814512397593E-2</v>
      </c>
      <c r="X334" s="18">
        <f t="shared" si="48"/>
        <v>0.13270392749244714</v>
      </c>
      <c r="Y334" s="18">
        <f t="shared" si="49"/>
        <v>0.10923083204049971</v>
      </c>
      <c r="Z334" s="18">
        <f t="shared" si="50"/>
        <v>0.20596812824909502</v>
      </c>
      <c r="AA334" s="18">
        <f t="shared" si="53"/>
        <v>0.15170381862224763</v>
      </c>
    </row>
    <row r="335" spans="1:30" x14ac:dyDescent="0.35">
      <c r="A335" s="17">
        <v>43009</v>
      </c>
      <c r="B335" s="10">
        <v>148006000</v>
      </c>
      <c r="C335" s="14">
        <v>726000</v>
      </c>
      <c r="D335" s="5">
        <v>7130000</v>
      </c>
      <c r="E335" s="5">
        <v>12499000</v>
      </c>
      <c r="F335" s="5">
        <v>5703700</v>
      </c>
      <c r="G335" s="5">
        <v>5955400</v>
      </c>
      <c r="H335" s="5">
        <v>15827700</v>
      </c>
      <c r="I335" s="5">
        <v>2719000</v>
      </c>
      <c r="J335" s="5">
        <v>8486000</v>
      </c>
      <c r="K335" s="5">
        <v>19609700</v>
      </c>
      <c r="L335" s="5">
        <v>15927000</v>
      </c>
      <c r="M335" s="5">
        <v>30688100</v>
      </c>
      <c r="N335" s="10">
        <v>22734000</v>
      </c>
      <c r="O335" s="1"/>
      <c r="P335" s="23">
        <f t="shared" si="40"/>
        <v>4.9052065456805802E-3</v>
      </c>
      <c r="Q335" s="18">
        <f t="shared" si="41"/>
        <v>4.8173722686918101E-2</v>
      </c>
      <c r="R335" s="18">
        <f t="shared" si="42"/>
        <v>8.4449279083280412E-2</v>
      </c>
      <c r="S335" s="18">
        <f t="shared" si="43"/>
        <v>3.853695120468089E-2</v>
      </c>
      <c r="T335" s="18">
        <f t="shared" si="44"/>
        <v>4.0237557936840397E-2</v>
      </c>
      <c r="U335" s="18">
        <f t="shared" si="45"/>
        <v>0.10693958353039741</v>
      </c>
      <c r="V335" s="18">
        <f t="shared" si="46"/>
        <v>1.837087685634366E-2</v>
      </c>
      <c r="W335" s="18">
        <f t="shared" si="52"/>
        <v>5.7335513425131414E-2</v>
      </c>
      <c r="X335" s="18">
        <f t="shared" si="48"/>
        <v>0.1324926016512844</v>
      </c>
      <c r="Y335" s="18">
        <f t="shared" si="49"/>
        <v>0.10761050227693472</v>
      </c>
      <c r="Z335" s="18">
        <f t="shared" si="50"/>
        <v>0.20734362120454577</v>
      </c>
      <c r="AA335" s="18">
        <f t="shared" si="53"/>
        <v>0.15360188100482414</v>
      </c>
    </row>
    <row r="336" spans="1:30" x14ac:dyDescent="0.35">
      <c r="A336" s="47">
        <v>43040</v>
      </c>
      <c r="B336" s="10">
        <v>148507000</v>
      </c>
      <c r="C336" s="14">
        <v>735000</v>
      </c>
      <c r="D336" s="5">
        <v>7060000</v>
      </c>
      <c r="E336" s="5">
        <v>12509000</v>
      </c>
      <c r="F336" s="5">
        <v>5775300</v>
      </c>
      <c r="G336" s="5">
        <v>5961800</v>
      </c>
      <c r="H336" s="5">
        <v>16280600</v>
      </c>
      <c r="I336" s="5">
        <v>2718000</v>
      </c>
      <c r="J336" s="5">
        <v>8484000</v>
      </c>
      <c r="K336" s="5">
        <v>19669300</v>
      </c>
      <c r="L336" s="5">
        <v>15738000</v>
      </c>
      <c r="M336" s="5">
        <v>30770300</v>
      </c>
      <c r="N336" s="10">
        <v>22805000</v>
      </c>
      <c r="P336" s="23">
        <f t="shared" si="40"/>
        <v>4.9492616509659478E-3</v>
      </c>
      <c r="Q336" s="18">
        <f t="shared" si="41"/>
        <v>4.7539846606557266E-2</v>
      </c>
      <c r="R336" s="18">
        <f t="shared" si="42"/>
        <v>8.4231719716915704E-2</v>
      </c>
      <c r="S336" s="18">
        <f t="shared" si="43"/>
        <v>3.8889075935814477E-2</v>
      </c>
      <c r="T336" s="18">
        <f t="shared" si="44"/>
        <v>4.0144908994188828E-2</v>
      </c>
      <c r="U336" s="18">
        <f t="shared" si="45"/>
        <v>0.1096285023601581</v>
      </c>
      <c r="V336" s="18">
        <f t="shared" si="46"/>
        <v>1.8302167574592444E-2</v>
      </c>
      <c r="W336" s="18">
        <f t="shared" si="52"/>
        <v>5.7128620199721224E-2</v>
      </c>
      <c r="X336" s="18">
        <f t="shared" si="48"/>
        <v>0.1324469553623735</v>
      </c>
      <c r="Y336" s="18">
        <f t="shared" si="49"/>
        <v>0.10597480253456067</v>
      </c>
      <c r="Z336" s="18">
        <f t="shared" si="50"/>
        <v>0.2071976405152619</v>
      </c>
      <c r="AA336" s="18">
        <f t="shared" si="53"/>
        <v>0.15356178496636522</v>
      </c>
    </row>
    <row r="337" spans="1:30" ht="15" thickBot="1" x14ac:dyDescent="0.4">
      <c r="A337" s="17">
        <v>43070</v>
      </c>
      <c r="B337" s="11">
        <v>148346000</v>
      </c>
      <c r="C337" s="15">
        <v>730000</v>
      </c>
      <c r="D337" s="6">
        <v>6910000</v>
      </c>
      <c r="E337" s="6">
        <v>12539000</v>
      </c>
      <c r="F337" s="6">
        <v>5909700</v>
      </c>
      <c r="G337" s="6">
        <v>5964300</v>
      </c>
      <c r="H337" s="6">
        <v>16345900</v>
      </c>
      <c r="I337" s="6">
        <v>2730000</v>
      </c>
      <c r="J337" s="6">
        <v>8505000</v>
      </c>
      <c r="K337" s="6">
        <v>19664100</v>
      </c>
      <c r="L337" s="6">
        <v>15703000</v>
      </c>
      <c r="M337" s="6">
        <v>30610100</v>
      </c>
      <c r="N337" s="11">
        <v>22692000</v>
      </c>
      <c r="P337" s="24">
        <f t="shared" ref="P337:P348" si="54">C337/$B337</f>
        <v>4.920928100521753E-3</v>
      </c>
      <c r="Q337" s="19">
        <f t="shared" ref="Q337:Q348" si="55">D337/$B337</f>
        <v>4.6580292020007283E-2</v>
      </c>
      <c r="R337" s="19">
        <f t="shared" ref="R337:R348" si="56">E337/$B337</f>
        <v>8.452536637320858E-2</v>
      </c>
      <c r="S337" s="19">
        <f t="shared" ref="S337:S348" si="57">F337/$B337</f>
        <v>3.9837272322812881E-2</v>
      </c>
      <c r="T337" s="19">
        <f t="shared" ref="T337:T348" si="58">G337/$B337</f>
        <v>4.0205330780742315E-2</v>
      </c>
      <c r="U337" s="19">
        <f t="shared" ref="U337:U348" si="59">H337/$B337</f>
        <v>0.11018766936755962</v>
      </c>
      <c r="V337" s="19">
        <f t="shared" ref="V337:V348" si="60">I337/$B337</f>
        <v>1.8402922896471764E-2</v>
      </c>
      <c r="W337" s="19">
        <f t="shared" si="52"/>
        <v>5.7332182869777412E-2</v>
      </c>
      <c r="X337" s="19">
        <f t="shared" ref="X337:X348" si="61">K337/$B337</f>
        <v>0.13255564693352029</v>
      </c>
      <c r="Y337" s="19">
        <f t="shared" ref="Y337:Y348" si="62">L337/$B337</f>
        <v>0.10585388214040149</v>
      </c>
      <c r="Z337" s="19">
        <f t="shared" ref="Z337:Z348" si="63">M337/$B337</f>
        <v>0.20634260445175467</v>
      </c>
      <c r="AA337" s="19">
        <f t="shared" si="53"/>
        <v>0.15296671295484879</v>
      </c>
    </row>
    <row r="338" spans="1:30" s="50" customFormat="1" x14ac:dyDescent="0.35">
      <c r="A338" s="47">
        <v>43101</v>
      </c>
      <c r="B338" s="10">
        <v>145428000</v>
      </c>
      <c r="C338" s="45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4"/>
      <c r="O338" s="48"/>
      <c r="P338" s="49">
        <f t="shared" si="54"/>
        <v>0</v>
      </c>
      <c r="Q338" s="49">
        <f t="shared" si="55"/>
        <v>0</v>
      </c>
      <c r="R338" s="49">
        <f t="shared" si="56"/>
        <v>0</v>
      </c>
      <c r="S338" s="49">
        <f t="shared" si="57"/>
        <v>0</v>
      </c>
      <c r="T338" s="49">
        <f t="shared" si="58"/>
        <v>0</v>
      </c>
      <c r="U338" s="49">
        <f t="shared" si="59"/>
        <v>0</v>
      </c>
      <c r="V338" s="49">
        <f t="shared" si="60"/>
        <v>0</v>
      </c>
      <c r="W338" s="49">
        <f t="shared" si="52"/>
        <v>0</v>
      </c>
      <c r="X338" s="49">
        <f t="shared" si="61"/>
        <v>0</v>
      </c>
      <c r="Y338" s="49">
        <f t="shared" si="62"/>
        <v>0</v>
      </c>
      <c r="Z338" s="49">
        <f t="shared" si="63"/>
        <v>0</v>
      </c>
      <c r="AA338" s="49">
        <f t="shared" si="53"/>
        <v>0</v>
      </c>
      <c r="AD338" s="48"/>
    </row>
    <row r="339" spans="1:30" s="50" customFormat="1" x14ac:dyDescent="0.35">
      <c r="A339" s="47">
        <v>43132</v>
      </c>
      <c r="B339" s="10">
        <v>146665000</v>
      </c>
      <c r="C339" s="13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9"/>
      <c r="O339" s="48"/>
      <c r="P339" s="51">
        <f t="shared" si="54"/>
        <v>0</v>
      </c>
      <c r="Q339" s="51">
        <f t="shared" si="55"/>
        <v>0</v>
      </c>
      <c r="R339" s="51">
        <f t="shared" si="56"/>
        <v>0</v>
      </c>
      <c r="S339" s="51">
        <f t="shared" si="57"/>
        <v>0</v>
      </c>
      <c r="T339" s="51">
        <f t="shared" si="58"/>
        <v>0</v>
      </c>
      <c r="U339" s="51">
        <f t="shared" si="59"/>
        <v>0</v>
      </c>
      <c r="V339" s="51">
        <f t="shared" si="60"/>
        <v>0</v>
      </c>
      <c r="W339" s="51">
        <f>J339/$B339</f>
        <v>0</v>
      </c>
      <c r="X339" s="51">
        <f t="shared" si="61"/>
        <v>0</v>
      </c>
      <c r="Y339" s="51">
        <f t="shared" si="62"/>
        <v>0</v>
      </c>
      <c r="Z339" s="51">
        <f t="shared" si="63"/>
        <v>0</v>
      </c>
      <c r="AA339" s="51">
        <f>N339/$B339</f>
        <v>0</v>
      </c>
      <c r="AD339" s="48"/>
    </row>
    <row r="340" spans="1:30" s="50" customFormat="1" x14ac:dyDescent="0.35">
      <c r="A340" s="47">
        <v>43160</v>
      </c>
      <c r="B340" s="10">
        <v>147368000</v>
      </c>
      <c r="C340" s="13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9"/>
      <c r="O340" s="48"/>
      <c r="P340" s="51">
        <f t="shared" si="54"/>
        <v>0</v>
      </c>
      <c r="Q340" s="51">
        <f t="shared" si="55"/>
        <v>0</v>
      </c>
      <c r="R340" s="51">
        <f t="shared" si="56"/>
        <v>0</v>
      </c>
      <c r="S340" s="51">
        <f t="shared" si="57"/>
        <v>0</v>
      </c>
      <c r="T340" s="51">
        <f t="shared" si="58"/>
        <v>0</v>
      </c>
      <c r="U340" s="51">
        <f t="shared" si="59"/>
        <v>0</v>
      </c>
      <c r="V340" s="51">
        <f t="shared" si="60"/>
        <v>0</v>
      </c>
      <c r="W340" s="51">
        <f t="shared" ref="W340:W350" si="64">J340/$B340</f>
        <v>0</v>
      </c>
      <c r="X340" s="51">
        <f t="shared" si="61"/>
        <v>0</v>
      </c>
      <c r="Y340" s="51">
        <f t="shared" si="62"/>
        <v>0</v>
      </c>
      <c r="Z340" s="51">
        <f t="shared" si="63"/>
        <v>0</v>
      </c>
      <c r="AA340" s="51">
        <f t="shared" ref="AA340:AA350" si="65">N340/$B340</f>
        <v>0</v>
      </c>
      <c r="AD340" s="48"/>
    </row>
    <row r="341" spans="1:30" s="50" customFormat="1" x14ac:dyDescent="0.35">
      <c r="A341" s="47">
        <v>43191</v>
      </c>
      <c r="B341" s="10">
        <v>148383000</v>
      </c>
      <c r="C341" s="13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9"/>
      <c r="O341" s="48"/>
      <c r="P341" s="51">
        <f t="shared" si="54"/>
        <v>0</v>
      </c>
      <c r="Q341" s="51">
        <f t="shared" si="55"/>
        <v>0</v>
      </c>
      <c r="R341" s="51">
        <f t="shared" si="56"/>
        <v>0</v>
      </c>
      <c r="S341" s="51">
        <f t="shared" si="57"/>
        <v>0</v>
      </c>
      <c r="T341" s="51">
        <f t="shared" si="58"/>
        <v>0</v>
      </c>
      <c r="U341" s="51">
        <f t="shared" si="59"/>
        <v>0</v>
      </c>
      <c r="V341" s="51">
        <f t="shared" si="60"/>
        <v>0</v>
      </c>
      <c r="W341" s="51">
        <f t="shared" si="64"/>
        <v>0</v>
      </c>
      <c r="X341" s="51">
        <f t="shared" si="61"/>
        <v>0</v>
      </c>
      <c r="Y341" s="51">
        <f t="shared" si="62"/>
        <v>0</v>
      </c>
      <c r="Z341" s="51">
        <f t="shared" si="63"/>
        <v>0</v>
      </c>
      <c r="AA341" s="51">
        <f t="shared" si="65"/>
        <v>0</v>
      </c>
      <c r="AD341" s="48"/>
    </row>
    <row r="342" spans="1:30" s="50" customFormat="1" x14ac:dyDescent="0.35">
      <c r="A342" s="47">
        <v>43221</v>
      </c>
      <c r="B342" s="10">
        <v>149360000</v>
      </c>
      <c r="C342" s="13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9"/>
      <c r="O342" s="48"/>
      <c r="P342" s="51">
        <f t="shared" si="54"/>
        <v>0</v>
      </c>
      <c r="Q342" s="51">
        <f t="shared" si="55"/>
        <v>0</v>
      </c>
      <c r="R342" s="51">
        <f t="shared" si="56"/>
        <v>0</v>
      </c>
      <c r="S342" s="51">
        <f t="shared" si="57"/>
        <v>0</v>
      </c>
      <c r="T342" s="51">
        <f t="shared" si="58"/>
        <v>0</v>
      </c>
      <c r="U342" s="51">
        <f t="shared" si="59"/>
        <v>0</v>
      </c>
      <c r="V342" s="51">
        <f t="shared" si="60"/>
        <v>0</v>
      </c>
      <c r="W342" s="51">
        <f t="shared" si="64"/>
        <v>0</v>
      </c>
      <c r="X342" s="51">
        <f t="shared" si="61"/>
        <v>0</v>
      </c>
      <c r="Y342" s="51">
        <f t="shared" si="62"/>
        <v>0</v>
      </c>
      <c r="Z342" s="51">
        <f t="shared" si="63"/>
        <v>0</v>
      </c>
      <c r="AA342" s="51">
        <f t="shared" si="65"/>
        <v>0</v>
      </c>
      <c r="AD342" s="48"/>
    </row>
    <row r="343" spans="1:30" x14ac:dyDescent="0.35">
      <c r="A343" s="47">
        <v>43252</v>
      </c>
      <c r="B343" s="10">
        <v>150062000</v>
      </c>
      <c r="C343" s="13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9"/>
      <c r="O343" s="1"/>
      <c r="P343" s="23">
        <f t="shared" si="54"/>
        <v>0</v>
      </c>
      <c r="Q343" s="23">
        <f t="shared" si="55"/>
        <v>0</v>
      </c>
      <c r="R343" s="23">
        <f t="shared" si="56"/>
        <v>0</v>
      </c>
      <c r="S343" s="23">
        <f t="shared" si="57"/>
        <v>0</v>
      </c>
      <c r="T343" s="23">
        <f t="shared" si="58"/>
        <v>0</v>
      </c>
      <c r="U343" s="23">
        <f t="shared" si="59"/>
        <v>0</v>
      </c>
      <c r="V343" s="23">
        <f t="shared" si="60"/>
        <v>0</v>
      </c>
      <c r="W343" s="23">
        <f t="shared" si="64"/>
        <v>0</v>
      </c>
      <c r="X343" s="23">
        <f t="shared" si="61"/>
        <v>0</v>
      </c>
      <c r="Y343" s="23">
        <f t="shared" si="62"/>
        <v>0</v>
      </c>
      <c r="Z343" s="23">
        <f t="shared" si="63"/>
        <v>0</v>
      </c>
      <c r="AA343" s="23">
        <f t="shared" si="65"/>
        <v>0</v>
      </c>
      <c r="AD343" s="1"/>
    </row>
    <row r="344" spans="1:30" x14ac:dyDescent="0.35">
      <c r="A344" s="47">
        <v>43282</v>
      </c>
      <c r="B344" s="10">
        <v>148948000</v>
      </c>
      <c r="C344" s="13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9"/>
      <c r="O344" s="1"/>
      <c r="P344" s="23">
        <f t="shared" si="54"/>
        <v>0</v>
      </c>
      <c r="Q344" s="23">
        <f t="shared" si="55"/>
        <v>0</v>
      </c>
      <c r="R344" s="23">
        <f t="shared" si="56"/>
        <v>0</v>
      </c>
      <c r="S344" s="23">
        <f t="shared" si="57"/>
        <v>0</v>
      </c>
      <c r="T344" s="23">
        <f t="shared" si="58"/>
        <v>0</v>
      </c>
      <c r="U344" s="23">
        <f t="shared" si="59"/>
        <v>0</v>
      </c>
      <c r="V344" s="23">
        <f t="shared" si="60"/>
        <v>0</v>
      </c>
      <c r="W344" s="23">
        <f t="shared" si="64"/>
        <v>0</v>
      </c>
      <c r="X344" s="23">
        <f t="shared" si="61"/>
        <v>0</v>
      </c>
      <c r="Y344" s="23">
        <f t="shared" si="62"/>
        <v>0</v>
      </c>
      <c r="Z344" s="23">
        <f t="shared" si="63"/>
        <v>0</v>
      </c>
      <c r="AA344" s="23">
        <f t="shared" si="65"/>
        <v>0</v>
      </c>
      <c r="AD344" s="1"/>
    </row>
    <row r="345" spans="1:30" x14ac:dyDescent="0.35">
      <c r="A345" s="47">
        <v>43313</v>
      </c>
      <c r="B345" s="53">
        <v>149453000</v>
      </c>
      <c r="C345" s="56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8"/>
      <c r="O345" s="52"/>
      <c r="P345" s="23">
        <f t="shared" si="54"/>
        <v>0</v>
      </c>
      <c r="Q345" s="18">
        <f t="shared" si="55"/>
        <v>0</v>
      </c>
      <c r="R345" s="18">
        <f t="shared" si="56"/>
        <v>0</v>
      </c>
      <c r="S345" s="18">
        <f t="shared" si="57"/>
        <v>0</v>
      </c>
      <c r="T345" s="18">
        <f t="shared" si="58"/>
        <v>0</v>
      </c>
      <c r="U345" s="18">
        <f t="shared" si="59"/>
        <v>0</v>
      </c>
      <c r="V345" s="18">
        <f t="shared" si="60"/>
        <v>0</v>
      </c>
      <c r="W345" s="18">
        <f t="shared" si="64"/>
        <v>0</v>
      </c>
      <c r="X345" s="18">
        <f t="shared" si="61"/>
        <v>0</v>
      </c>
      <c r="Y345" s="18">
        <f t="shared" si="62"/>
        <v>0</v>
      </c>
      <c r="Z345" s="18">
        <f t="shared" si="63"/>
        <v>0</v>
      </c>
      <c r="AA345" s="18">
        <f t="shared" si="65"/>
        <v>0</v>
      </c>
    </row>
    <row r="346" spans="1:30" x14ac:dyDescent="0.35">
      <c r="A346" s="47">
        <v>43344</v>
      </c>
      <c r="B346" s="53">
        <v>149793000</v>
      </c>
      <c r="C346" s="54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3"/>
      <c r="O346" s="1"/>
      <c r="P346" s="23">
        <f t="shared" si="54"/>
        <v>0</v>
      </c>
      <c r="Q346" s="18">
        <f t="shared" si="55"/>
        <v>0</v>
      </c>
      <c r="R346" s="18">
        <f t="shared" si="56"/>
        <v>0</v>
      </c>
      <c r="S346" s="18">
        <f t="shared" si="57"/>
        <v>0</v>
      </c>
      <c r="T346" s="18">
        <f t="shared" si="58"/>
        <v>0</v>
      </c>
      <c r="U346" s="18">
        <f t="shared" si="59"/>
        <v>0</v>
      </c>
      <c r="V346" s="18">
        <f t="shared" si="60"/>
        <v>0</v>
      </c>
      <c r="W346" s="18">
        <f t="shared" si="64"/>
        <v>0</v>
      </c>
      <c r="X346" s="18">
        <f t="shared" si="61"/>
        <v>0</v>
      </c>
      <c r="Y346" s="18">
        <f t="shared" si="62"/>
        <v>0</v>
      </c>
      <c r="Z346" s="18">
        <f t="shared" si="63"/>
        <v>0</v>
      </c>
      <c r="AA346" s="18">
        <f t="shared" si="65"/>
        <v>0</v>
      </c>
    </row>
    <row r="347" spans="1:30" x14ac:dyDescent="0.35">
      <c r="A347" s="47">
        <v>43374</v>
      </c>
      <c r="B347" s="10">
        <v>150853000</v>
      </c>
      <c r="C347" s="14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10"/>
      <c r="O347" s="1"/>
      <c r="P347" s="23">
        <f t="shared" si="54"/>
        <v>0</v>
      </c>
      <c r="Q347" s="18">
        <f t="shared" si="55"/>
        <v>0</v>
      </c>
      <c r="R347" s="18">
        <f t="shared" si="56"/>
        <v>0</v>
      </c>
      <c r="S347" s="18">
        <f t="shared" si="57"/>
        <v>0</v>
      </c>
      <c r="T347" s="18">
        <f t="shared" si="58"/>
        <v>0</v>
      </c>
      <c r="U347" s="18">
        <f t="shared" si="59"/>
        <v>0</v>
      </c>
      <c r="V347" s="18">
        <f t="shared" si="60"/>
        <v>0</v>
      </c>
      <c r="W347" s="18">
        <f t="shared" si="64"/>
        <v>0</v>
      </c>
      <c r="X347" s="18">
        <f t="shared" si="61"/>
        <v>0</v>
      </c>
      <c r="Y347" s="18">
        <f t="shared" si="62"/>
        <v>0</v>
      </c>
      <c r="Z347" s="18">
        <f t="shared" si="63"/>
        <v>0</v>
      </c>
      <c r="AA347" s="18">
        <f t="shared" si="65"/>
        <v>0</v>
      </c>
    </row>
    <row r="348" spans="1:30" x14ac:dyDescent="0.35">
      <c r="A348" s="47">
        <v>43405</v>
      </c>
      <c r="B348" s="10">
        <v>151375000</v>
      </c>
      <c r="C348" s="14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10"/>
      <c r="P348" s="23">
        <f t="shared" si="54"/>
        <v>0</v>
      </c>
      <c r="Q348" s="18">
        <f t="shared" si="55"/>
        <v>0</v>
      </c>
      <c r="R348" s="18">
        <f t="shared" si="56"/>
        <v>0</v>
      </c>
      <c r="S348" s="18">
        <f t="shared" si="57"/>
        <v>0</v>
      </c>
      <c r="T348" s="18">
        <f t="shared" si="58"/>
        <v>0</v>
      </c>
      <c r="U348" s="18">
        <f t="shared" si="59"/>
        <v>0</v>
      </c>
      <c r="V348" s="18">
        <f t="shared" si="60"/>
        <v>0</v>
      </c>
      <c r="W348" s="18">
        <f t="shared" si="64"/>
        <v>0</v>
      </c>
      <c r="X348" s="18">
        <f t="shared" si="61"/>
        <v>0</v>
      </c>
      <c r="Y348" s="18">
        <f t="shared" si="62"/>
        <v>0</v>
      </c>
      <c r="Z348" s="18">
        <f t="shared" si="63"/>
        <v>0</v>
      </c>
      <c r="AA348" s="18">
        <f t="shared" si="65"/>
        <v>0</v>
      </c>
    </row>
    <row r="349" spans="1:30" ht="15" thickBot="1" x14ac:dyDescent="0.4">
      <c r="A349" s="47">
        <v>43435</v>
      </c>
      <c r="B349" s="11">
        <v>151203000</v>
      </c>
      <c r="C349" s="15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11"/>
      <c r="P349" s="24">
        <f t="shared" ref="P349:P373" si="66">C349/$B349</f>
        <v>0</v>
      </c>
      <c r="Q349" s="19">
        <f t="shared" ref="Q349:Q373" si="67">D349/$B349</f>
        <v>0</v>
      </c>
      <c r="R349" s="19">
        <f t="shared" ref="R349:R373" si="68">E349/$B349</f>
        <v>0</v>
      </c>
      <c r="S349" s="19">
        <f t="shared" ref="S349:S373" si="69">F349/$B349</f>
        <v>0</v>
      </c>
      <c r="T349" s="19">
        <f t="shared" ref="T349:T373" si="70">G349/$B349</f>
        <v>0</v>
      </c>
      <c r="U349" s="19">
        <f t="shared" ref="U349:U373" si="71">H349/$B349</f>
        <v>0</v>
      </c>
      <c r="V349" s="19">
        <f t="shared" ref="V349:V373" si="72">I349/$B349</f>
        <v>0</v>
      </c>
      <c r="W349" s="19">
        <f t="shared" si="64"/>
        <v>0</v>
      </c>
      <c r="X349" s="19">
        <f t="shared" ref="X349:X373" si="73">K349/$B349</f>
        <v>0</v>
      </c>
      <c r="Y349" s="19">
        <f t="shared" ref="Y349:Y373" si="74">L349/$B349</f>
        <v>0</v>
      </c>
      <c r="Z349" s="19">
        <f t="shared" ref="Z349:Z373" si="75">M349/$B349</f>
        <v>0</v>
      </c>
      <c r="AA349" s="19">
        <f t="shared" si="65"/>
        <v>0</v>
      </c>
    </row>
    <row r="350" spans="1:30" s="50" customFormat="1" x14ac:dyDescent="0.35">
      <c r="A350" s="47">
        <v>43466</v>
      </c>
      <c r="B350" s="10">
        <v>148295000</v>
      </c>
      <c r="C350" s="45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4"/>
      <c r="O350" s="48"/>
      <c r="P350" s="49">
        <f t="shared" si="66"/>
        <v>0</v>
      </c>
      <c r="Q350" s="49">
        <f t="shared" si="67"/>
        <v>0</v>
      </c>
      <c r="R350" s="49">
        <f t="shared" si="68"/>
        <v>0</v>
      </c>
      <c r="S350" s="49">
        <f t="shared" si="69"/>
        <v>0</v>
      </c>
      <c r="T350" s="49">
        <f t="shared" si="70"/>
        <v>0</v>
      </c>
      <c r="U350" s="49">
        <f t="shared" si="71"/>
        <v>0</v>
      </c>
      <c r="V350" s="49">
        <f t="shared" si="72"/>
        <v>0</v>
      </c>
      <c r="W350" s="49">
        <f t="shared" si="64"/>
        <v>0</v>
      </c>
      <c r="X350" s="49">
        <f t="shared" si="73"/>
        <v>0</v>
      </c>
      <c r="Y350" s="49">
        <f t="shared" si="74"/>
        <v>0</v>
      </c>
      <c r="Z350" s="49">
        <f t="shared" si="75"/>
        <v>0</v>
      </c>
      <c r="AA350" s="49">
        <f t="shared" si="65"/>
        <v>0</v>
      </c>
      <c r="AD350" s="48"/>
    </row>
    <row r="351" spans="1:30" s="50" customFormat="1" x14ac:dyDescent="0.35">
      <c r="A351" s="47">
        <v>43497</v>
      </c>
      <c r="B351" s="10">
        <v>149148000</v>
      </c>
      <c r="C351" s="13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9"/>
      <c r="O351" s="48"/>
      <c r="P351" s="51">
        <f t="shared" si="66"/>
        <v>0</v>
      </c>
      <c r="Q351" s="51">
        <f t="shared" si="67"/>
        <v>0</v>
      </c>
      <c r="R351" s="51">
        <f t="shared" si="68"/>
        <v>0</v>
      </c>
      <c r="S351" s="51">
        <f t="shared" si="69"/>
        <v>0</v>
      </c>
      <c r="T351" s="51">
        <f t="shared" si="70"/>
        <v>0</v>
      </c>
      <c r="U351" s="51">
        <f t="shared" si="71"/>
        <v>0</v>
      </c>
      <c r="V351" s="51">
        <f t="shared" si="72"/>
        <v>0</v>
      </c>
      <c r="W351" s="51">
        <f>J351/$B351</f>
        <v>0</v>
      </c>
      <c r="X351" s="51">
        <f t="shared" si="73"/>
        <v>0</v>
      </c>
      <c r="Y351" s="51">
        <f t="shared" si="74"/>
        <v>0</v>
      </c>
      <c r="Z351" s="51">
        <f t="shared" si="75"/>
        <v>0</v>
      </c>
      <c r="AA351" s="51">
        <f>N351/$B351</f>
        <v>0</v>
      </c>
      <c r="AD351" s="48"/>
    </row>
    <row r="352" spans="1:30" s="50" customFormat="1" x14ac:dyDescent="0.35">
      <c r="A352" s="47">
        <v>43525</v>
      </c>
      <c r="B352" s="10">
        <v>149864000</v>
      </c>
      <c r="C352" s="13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9"/>
      <c r="O352" s="48"/>
      <c r="P352" s="51">
        <f t="shared" si="66"/>
        <v>0</v>
      </c>
      <c r="Q352" s="51">
        <f t="shared" si="67"/>
        <v>0</v>
      </c>
      <c r="R352" s="51">
        <f t="shared" si="68"/>
        <v>0</v>
      </c>
      <c r="S352" s="51">
        <f t="shared" si="69"/>
        <v>0</v>
      </c>
      <c r="T352" s="51">
        <f t="shared" si="70"/>
        <v>0</v>
      </c>
      <c r="U352" s="51">
        <f t="shared" si="71"/>
        <v>0</v>
      </c>
      <c r="V352" s="51">
        <f t="shared" si="72"/>
        <v>0</v>
      </c>
      <c r="W352" s="51">
        <f t="shared" ref="W352:W373" si="76">J352/$B352</f>
        <v>0</v>
      </c>
      <c r="X352" s="51">
        <f t="shared" si="73"/>
        <v>0</v>
      </c>
      <c r="Y352" s="51">
        <f t="shared" si="74"/>
        <v>0</v>
      </c>
      <c r="Z352" s="51">
        <f t="shared" si="75"/>
        <v>0</v>
      </c>
      <c r="AA352" s="51">
        <f t="shared" ref="AA352:AA373" si="77">N352/$B352</f>
        <v>0</v>
      </c>
      <c r="AD352" s="48"/>
    </row>
    <row r="353" spans="1:30" s="50" customFormat="1" x14ac:dyDescent="0.35">
      <c r="A353" s="47">
        <v>43556</v>
      </c>
      <c r="B353" s="10">
        <v>150938000</v>
      </c>
      <c r="C353" s="1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9"/>
      <c r="O353" s="48"/>
      <c r="P353" s="51">
        <f t="shared" si="66"/>
        <v>0</v>
      </c>
      <c r="Q353" s="51">
        <f t="shared" si="67"/>
        <v>0</v>
      </c>
      <c r="R353" s="51">
        <f t="shared" si="68"/>
        <v>0</v>
      </c>
      <c r="S353" s="51">
        <f t="shared" si="69"/>
        <v>0</v>
      </c>
      <c r="T353" s="51">
        <f t="shared" si="70"/>
        <v>0</v>
      </c>
      <c r="U353" s="51">
        <f t="shared" si="71"/>
        <v>0</v>
      </c>
      <c r="V353" s="51">
        <f t="shared" si="72"/>
        <v>0</v>
      </c>
      <c r="W353" s="51">
        <f t="shared" si="76"/>
        <v>0</v>
      </c>
      <c r="X353" s="51">
        <f t="shared" si="73"/>
        <v>0</v>
      </c>
      <c r="Y353" s="51">
        <f t="shared" si="74"/>
        <v>0</v>
      </c>
      <c r="Z353" s="51">
        <f t="shared" si="75"/>
        <v>0</v>
      </c>
      <c r="AA353" s="51">
        <f t="shared" si="77"/>
        <v>0</v>
      </c>
      <c r="AD353" s="48"/>
    </row>
    <row r="354" spans="1:30" s="50" customFormat="1" x14ac:dyDescent="0.35">
      <c r="A354" s="47">
        <v>43586</v>
      </c>
      <c r="B354" s="10">
        <v>151610000</v>
      </c>
      <c r="C354" s="13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9"/>
      <c r="O354" s="48"/>
      <c r="P354" s="51">
        <f t="shared" si="66"/>
        <v>0</v>
      </c>
      <c r="Q354" s="51">
        <f t="shared" si="67"/>
        <v>0</v>
      </c>
      <c r="R354" s="51">
        <f t="shared" si="68"/>
        <v>0</v>
      </c>
      <c r="S354" s="51">
        <f t="shared" si="69"/>
        <v>0</v>
      </c>
      <c r="T354" s="51">
        <f t="shared" si="70"/>
        <v>0</v>
      </c>
      <c r="U354" s="51">
        <f t="shared" si="71"/>
        <v>0</v>
      </c>
      <c r="V354" s="51">
        <f t="shared" si="72"/>
        <v>0</v>
      </c>
      <c r="W354" s="51">
        <f t="shared" si="76"/>
        <v>0</v>
      </c>
      <c r="X354" s="51">
        <f t="shared" si="73"/>
        <v>0</v>
      </c>
      <c r="Y354" s="51">
        <f t="shared" si="74"/>
        <v>0</v>
      </c>
      <c r="Z354" s="51">
        <f t="shared" si="75"/>
        <v>0</v>
      </c>
      <c r="AA354" s="51">
        <f t="shared" si="77"/>
        <v>0</v>
      </c>
      <c r="AD354" s="48"/>
    </row>
    <row r="355" spans="1:30" x14ac:dyDescent="0.35">
      <c r="A355" s="47">
        <v>43617</v>
      </c>
      <c r="B355" s="10">
        <v>152243000</v>
      </c>
      <c r="C355" s="13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9"/>
      <c r="O355" s="1"/>
      <c r="P355" s="23">
        <f t="shared" si="66"/>
        <v>0</v>
      </c>
      <c r="Q355" s="23">
        <f t="shared" si="67"/>
        <v>0</v>
      </c>
      <c r="R355" s="23">
        <f t="shared" si="68"/>
        <v>0</v>
      </c>
      <c r="S355" s="23">
        <f t="shared" si="69"/>
        <v>0</v>
      </c>
      <c r="T355" s="23">
        <f t="shared" si="70"/>
        <v>0</v>
      </c>
      <c r="U355" s="23">
        <f t="shared" si="71"/>
        <v>0</v>
      </c>
      <c r="V355" s="23">
        <f t="shared" si="72"/>
        <v>0</v>
      </c>
      <c r="W355" s="23">
        <f t="shared" si="76"/>
        <v>0</v>
      </c>
      <c r="X355" s="23">
        <f t="shared" si="73"/>
        <v>0</v>
      </c>
      <c r="Y355" s="23">
        <f t="shared" si="74"/>
        <v>0</v>
      </c>
      <c r="Z355" s="23">
        <f t="shared" si="75"/>
        <v>0</v>
      </c>
      <c r="AA355" s="23">
        <f t="shared" si="77"/>
        <v>0</v>
      </c>
      <c r="AD355" s="1"/>
    </row>
    <row r="356" spans="1:30" x14ac:dyDescent="0.35">
      <c r="A356" s="47">
        <v>43647</v>
      </c>
      <c r="B356" s="10"/>
      <c r="C356" s="13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9"/>
      <c r="O356" s="1"/>
      <c r="P356" s="23" t="e">
        <f t="shared" si="66"/>
        <v>#DIV/0!</v>
      </c>
      <c r="Q356" s="23" t="e">
        <f t="shared" si="67"/>
        <v>#DIV/0!</v>
      </c>
      <c r="R356" s="23" t="e">
        <f t="shared" si="68"/>
        <v>#DIV/0!</v>
      </c>
      <c r="S356" s="23" t="e">
        <f t="shared" si="69"/>
        <v>#DIV/0!</v>
      </c>
      <c r="T356" s="23" t="e">
        <f t="shared" si="70"/>
        <v>#DIV/0!</v>
      </c>
      <c r="U356" s="23" t="e">
        <f t="shared" si="71"/>
        <v>#DIV/0!</v>
      </c>
      <c r="V356" s="23" t="e">
        <f t="shared" si="72"/>
        <v>#DIV/0!</v>
      </c>
      <c r="W356" s="23" t="e">
        <f t="shared" si="76"/>
        <v>#DIV/0!</v>
      </c>
      <c r="X356" s="23" t="e">
        <f t="shared" si="73"/>
        <v>#DIV/0!</v>
      </c>
      <c r="Y356" s="23" t="e">
        <f t="shared" si="74"/>
        <v>#DIV/0!</v>
      </c>
      <c r="Z356" s="23" t="e">
        <f t="shared" si="75"/>
        <v>#DIV/0!</v>
      </c>
      <c r="AA356" s="23" t="e">
        <f t="shared" si="77"/>
        <v>#DIV/0!</v>
      </c>
      <c r="AD356" s="1"/>
    </row>
    <row r="357" spans="1:30" x14ac:dyDescent="0.35">
      <c r="A357" s="47">
        <v>43678</v>
      </c>
      <c r="B357" s="53"/>
      <c r="C357" s="56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8"/>
      <c r="O357" s="52"/>
      <c r="P357" s="23" t="e">
        <f t="shared" si="66"/>
        <v>#DIV/0!</v>
      </c>
      <c r="Q357" s="18" t="e">
        <f t="shared" si="67"/>
        <v>#DIV/0!</v>
      </c>
      <c r="R357" s="18" t="e">
        <f t="shared" si="68"/>
        <v>#DIV/0!</v>
      </c>
      <c r="S357" s="18" t="e">
        <f t="shared" si="69"/>
        <v>#DIV/0!</v>
      </c>
      <c r="T357" s="18" t="e">
        <f t="shared" si="70"/>
        <v>#DIV/0!</v>
      </c>
      <c r="U357" s="18" t="e">
        <f t="shared" si="71"/>
        <v>#DIV/0!</v>
      </c>
      <c r="V357" s="18" t="e">
        <f t="shared" si="72"/>
        <v>#DIV/0!</v>
      </c>
      <c r="W357" s="18" t="e">
        <f t="shared" si="76"/>
        <v>#DIV/0!</v>
      </c>
      <c r="X357" s="18" t="e">
        <f t="shared" si="73"/>
        <v>#DIV/0!</v>
      </c>
      <c r="Y357" s="18" t="e">
        <f t="shared" si="74"/>
        <v>#DIV/0!</v>
      </c>
      <c r="Z357" s="18" t="e">
        <f t="shared" si="75"/>
        <v>#DIV/0!</v>
      </c>
      <c r="AA357" s="18" t="e">
        <f t="shared" si="77"/>
        <v>#DIV/0!</v>
      </c>
    </row>
    <row r="358" spans="1:30" x14ac:dyDescent="0.35">
      <c r="A358" s="47">
        <v>43709</v>
      </c>
      <c r="B358" s="53"/>
      <c r="C358" s="54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3"/>
      <c r="O358" s="1"/>
      <c r="P358" s="23" t="e">
        <f t="shared" si="66"/>
        <v>#DIV/0!</v>
      </c>
      <c r="Q358" s="18" t="e">
        <f t="shared" si="67"/>
        <v>#DIV/0!</v>
      </c>
      <c r="R358" s="18" t="e">
        <f t="shared" si="68"/>
        <v>#DIV/0!</v>
      </c>
      <c r="S358" s="18" t="e">
        <f t="shared" si="69"/>
        <v>#DIV/0!</v>
      </c>
      <c r="T358" s="18" t="e">
        <f t="shared" si="70"/>
        <v>#DIV/0!</v>
      </c>
      <c r="U358" s="18" t="e">
        <f t="shared" si="71"/>
        <v>#DIV/0!</v>
      </c>
      <c r="V358" s="18" t="e">
        <f t="shared" si="72"/>
        <v>#DIV/0!</v>
      </c>
      <c r="W358" s="18" t="e">
        <f t="shared" si="76"/>
        <v>#DIV/0!</v>
      </c>
      <c r="X358" s="18" t="e">
        <f t="shared" si="73"/>
        <v>#DIV/0!</v>
      </c>
      <c r="Y358" s="18" t="e">
        <f t="shared" si="74"/>
        <v>#DIV/0!</v>
      </c>
      <c r="Z358" s="18" t="e">
        <f t="shared" si="75"/>
        <v>#DIV/0!</v>
      </c>
      <c r="AA358" s="18" t="e">
        <f t="shared" si="77"/>
        <v>#DIV/0!</v>
      </c>
    </row>
    <row r="359" spans="1:30" x14ac:dyDescent="0.35">
      <c r="A359" s="47">
        <v>43739</v>
      </c>
      <c r="B359" s="10"/>
      <c r="C359" s="14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10"/>
      <c r="O359" s="1"/>
      <c r="P359" s="23" t="e">
        <f t="shared" si="66"/>
        <v>#DIV/0!</v>
      </c>
      <c r="Q359" s="18" t="e">
        <f t="shared" si="67"/>
        <v>#DIV/0!</v>
      </c>
      <c r="R359" s="18" t="e">
        <f t="shared" si="68"/>
        <v>#DIV/0!</v>
      </c>
      <c r="S359" s="18" t="e">
        <f t="shared" si="69"/>
        <v>#DIV/0!</v>
      </c>
      <c r="T359" s="18" t="e">
        <f t="shared" si="70"/>
        <v>#DIV/0!</v>
      </c>
      <c r="U359" s="18" t="e">
        <f t="shared" si="71"/>
        <v>#DIV/0!</v>
      </c>
      <c r="V359" s="18" t="e">
        <f t="shared" si="72"/>
        <v>#DIV/0!</v>
      </c>
      <c r="W359" s="18" t="e">
        <f t="shared" si="76"/>
        <v>#DIV/0!</v>
      </c>
      <c r="X359" s="18" t="e">
        <f t="shared" si="73"/>
        <v>#DIV/0!</v>
      </c>
      <c r="Y359" s="18" t="e">
        <f t="shared" si="74"/>
        <v>#DIV/0!</v>
      </c>
      <c r="Z359" s="18" t="e">
        <f t="shared" si="75"/>
        <v>#DIV/0!</v>
      </c>
      <c r="AA359" s="18" t="e">
        <f t="shared" si="77"/>
        <v>#DIV/0!</v>
      </c>
    </row>
    <row r="360" spans="1:30" x14ac:dyDescent="0.35">
      <c r="A360" s="47">
        <v>43770</v>
      </c>
      <c r="B360" s="10"/>
      <c r="C360" s="14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10"/>
      <c r="P360" s="23" t="e">
        <f t="shared" si="66"/>
        <v>#DIV/0!</v>
      </c>
      <c r="Q360" s="18" t="e">
        <f t="shared" si="67"/>
        <v>#DIV/0!</v>
      </c>
      <c r="R360" s="18" t="e">
        <f t="shared" si="68"/>
        <v>#DIV/0!</v>
      </c>
      <c r="S360" s="18" t="e">
        <f t="shared" si="69"/>
        <v>#DIV/0!</v>
      </c>
      <c r="T360" s="18" t="e">
        <f t="shared" si="70"/>
        <v>#DIV/0!</v>
      </c>
      <c r="U360" s="18" t="e">
        <f t="shared" si="71"/>
        <v>#DIV/0!</v>
      </c>
      <c r="V360" s="18" t="e">
        <f t="shared" si="72"/>
        <v>#DIV/0!</v>
      </c>
      <c r="W360" s="18" t="e">
        <f t="shared" si="76"/>
        <v>#DIV/0!</v>
      </c>
      <c r="X360" s="18" t="e">
        <f t="shared" si="73"/>
        <v>#DIV/0!</v>
      </c>
      <c r="Y360" s="18" t="e">
        <f t="shared" si="74"/>
        <v>#DIV/0!</v>
      </c>
      <c r="Z360" s="18" t="e">
        <f t="shared" si="75"/>
        <v>#DIV/0!</v>
      </c>
      <c r="AA360" s="18" t="e">
        <f t="shared" si="77"/>
        <v>#DIV/0!</v>
      </c>
    </row>
    <row r="361" spans="1:30" ht="15" thickBot="1" x14ac:dyDescent="0.4">
      <c r="A361" s="47">
        <v>43800</v>
      </c>
      <c r="B361" s="11"/>
      <c r="C361" s="15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11"/>
      <c r="P361" s="24" t="e">
        <f t="shared" si="66"/>
        <v>#DIV/0!</v>
      </c>
      <c r="Q361" s="19" t="e">
        <f t="shared" si="67"/>
        <v>#DIV/0!</v>
      </c>
      <c r="R361" s="19" t="e">
        <f t="shared" si="68"/>
        <v>#DIV/0!</v>
      </c>
      <c r="S361" s="19" t="e">
        <f t="shared" si="69"/>
        <v>#DIV/0!</v>
      </c>
      <c r="T361" s="19" t="e">
        <f t="shared" si="70"/>
        <v>#DIV/0!</v>
      </c>
      <c r="U361" s="19" t="e">
        <f t="shared" si="71"/>
        <v>#DIV/0!</v>
      </c>
      <c r="V361" s="19" t="e">
        <f t="shared" si="72"/>
        <v>#DIV/0!</v>
      </c>
      <c r="W361" s="19" t="e">
        <f t="shared" si="76"/>
        <v>#DIV/0!</v>
      </c>
      <c r="X361" s="19" t="e">
        <f t="shared" si="73"/>
        <v>#DIV/0!</v>
      </c>
      <c r="Y361" s="19" t="e">
        <f t="shared" si="74"/>
        <v>#DIV/0!</v>
      </c>
      <c r="Z361" s="19" t="e">
        <f t="shared" si="75"/>
        <v>#DIV/0!</v>
      </c>
      <c r="AA361" s="19" t="e">
        <f t="shared" si="77"/>
        <v>#DIV/0!</v>
      </c>
    </row>
    <row r="362" spans="1:30" ht="15" thickBot="1" x14ac:dyDescent="0.4">
      <c r="A362" s="61">
        <v>43850</v>
      </c>
      <c r="B362" s="64"/>
      <c r="C362" s="60"/>
      <c r="D362" s="60"/>
      <c r="E362" s="60"/>
      <c r="F362" s="60"/>
      <c r="G362" s="65"/>
      <c r="H362" s="60"/>
      <c r="I362" s="65"/>
      <c r="J362" s="60"/>
      <c r="K362" s="65"/>
      <c r="L362" s="60"/>
      <c r="M362" s="65"/>
      <c r="N362" s="60"/>
      <c r="P362" s="24" t="e">
        <f t="shared" si="66"/>
        <v>#DIV/0!</v>
      </c>
      <c r="Q362" s="19" t="e">
        <f t="shared" si="67"/>
        <v>#DIV/0!</v>
      </c>
      <c r="R362" s="19" t="e">
        <f t="shared" si="68"/>
        <v>#DIV/0!</v>
      </c>
      <c r="S362" s="19" t="e">
        <f t="shared" si="69"/>
        <v>#DIV/0!</v>
      </c>
      <c r="T362" s="19" t="e">
        <f t="shared" si="70"/>
        <v>#DIV/0!</v>
      </c>
      <c r="U362" s="19" t="e">
        <f t="shared" si="71"/>
        <v>#DIV/0!</v>
      </c>
      <c r="V362" s="19" t="e">
        <f t="shared" si="72"/>
        <v>#DIV/0!</v>
      </c>
      <c r="W362" s="19" t="e">
        <f t="shared" si="76"/>
        <v>#DIV/0!</v>
      </c>
      <c r="X362" s="19" t="e">
        <f t="shared" si="73"/>
        <v>#DIV/0!</v>
      </c>
      <c r="Y362" s="19" t="e">
        <f t="shared" si="74"/>
        <v>#DIV/0!</v>
      </c>
      <c r="Z362" s="19" t="e">
        <f t="shared" si="75"/>
        <v>#DIV/0!</v>
      </c>
      <c r="AA362" s="19" t="e">
        <f t="shared" si="77"/>
        <v>#DIV/0!</v>
      </c>
    </row>
    <row r="363" spans="1:30" ht="15" thickBot="1" x14ac:dyDescent="0.4">
      <c r="A363" s="62">
        <v>43881</v>
      </c>
      <c r="B363" s="53"/>
      <c r="C363" s="10"/>
      <c r="D363" s="10"/>
      <c r="E363" s="10"/>
      <c r="F363" s="10"/>
      <c r="G363" s="66"/>
      <c r="H363" s="10"/>
      <c r="I363" s="66"/>
      <c r="J363" s="10"/>
      <c r="K363" s="66"/>
      <c r="L363" s="10"/>
      <c r="M363" s="66"/>
      <c r="N363" s="10"/>
      <c r="P363" s="24" t="e">
        <f t="shared" si="66"/>
        <v>#DIV/0!</v>
      </c>
      <c r="Q363" s="19" t="e">
        <f t="shared" si="67"/>
        <v>#DIV/0!</v>
      </c>
      <c r="R363" s="19" t="e">
        <f t="shared" si="68"/>
        <v>#DIV/0!</v>
      </c>
      <c r="S363" s="19" t="e">
        <f t="shared" si="69"/>
        <v>#DIV/0!</v>
      </c>
      <c r="T363" s="19" t="e">
        <f t="shared" si="70"/>
        <v>#DIV/0!</v>
      </c>
      <c r="U363" s="19" t="e">
        <f t="shared" si="71"/>
        <v>#DIV/0!</v>
      </c>
      <c r="V363" s="19" t="e">
        <f t="shared" si="72"/>
        <v>#DIV/0!</v>
      </c>
      <c r="W363" s="19" t="e">
        <f t="shared" si="76"/>
        <v>#DIV/0!</v>
      </c>
      <c r="X363" s="19" t="e">
        <f t="shared" si="73"/>
        <v>#DIV/0!</v>
      </c>
      <c r="Y363" s="19" t="e">
        <f t="shared" si="74"/>
        <v>#DIV/0!</v>
      </c>
      <c r="Z363" s="19" t="e">
        <f t="shared" si="75"/>
        <v>#DIV/0!</v>
      </c>
      <c r="AA363" s="19" t="e">
        <f t="shared" si="77"/>
        <v>#DIV/0!</v>
      </c>
    </row>
    <row r="364" spans="1:30" ht="15" thickBot="1" x14ac:dyDescent="0.4">
      <c r="A364" s="62">
        <v>43910</v>
      </c>
      <c r="B364" s="53"/>
      <c r="C364" s="10"/>
      <c r="D364" s="10"/>
      <c r="E364" s="10"/>
      <c r="F364" s="10"/>
      <c r="G364" s="66"/>
      <c r="H364" s="10"/>
      <c r="I364" s="66"/>
      <c r="J364" s="10"/>
      <c r="K364" s="66"/>
      <c r="L364" s="10"/>
      <c r="M364" s="66"/>
      <c r="N364" s="10"/>
      <c r="P364" s="24" t="e">
        <f t="shared" si="66"/>
        <v>#DIV/0!</v>
      </c>
      <c r="Q364" s="19" t="e">
        <f t="shared" si="67"/>
        <v>#DIV/0!</v>
      </c>
      <c r="R364" s="19" t="e">
        <f t="shared" si="68"/>
        <v>#DIV/0!</v>
      </c>
      <c r="S364" s="19" t="e">
        <f t="shared" si="69"/>
        <v>#DIV/0!</v>
      </c>
      <c r="T364" s="19" t="e">
        <f t="shared" si="70"/>
        <v>#DIV/0!</v>
      </c>
      <c r="U364" s="19" t="e">
        <f t="shared" si="71"/>
        <v>#DIV/0!</v>
      </c>
      <c r="V364" s="19" t="e">
        <f t="shared" si="72"/>
        <v>#DIV/0!</v>
      </c>
      <c r="W364" s="19" t="e">
        <f t="shared" si="76"/>
        <v>#DIV/0!</v>
      </c>
      <c r="X364" s="19" t="e">
        <f t="shared" si="73"/>
        <v>#DIV/0!</v>
      </c>
      <c r="Y364" s="19" t="e">
        <f t="shared" si="74"/>
        <v>#DIV/0!</v>
      </c>
      <c r="Z364" s="19" t="e">
        <f t="shared" si="75"/>
        <v>#DIV/0!</v>
      </c>
      <c r="AA364" s="19" t="e">
        <f t="shared" si="77"/>
        <v>#DIV/0!</v>
      </c>
    </row>
    <row r="365" spans="1:30" ht="15" thickBot="1" x14ac:dyDescent="0.4">
      <c r="A365" s="62">
        <v>43941</v>
      </c>
      <c r="B365" s="53"/>
      <c r="C365" s="10"/>
      <c r="D365" s="10"/>
      <c r="E365" s="10"/>
      <c r="F365" s="10"/>
      <c r="G365" s="66"/>
      <c r="H365" s="10"/>
      <c r="I365" s="66"/>
      <c r="J365" s="10"/>
      <c r="K365" s="66"/>
      <c r="L365" s="10"/>
      <c r="M365" s="66"/>
      <c r="N365" s="10"/>
      <c r="P365" s="24" t="e">
        <f t="shared" si="66"/>
        <v>#DIV/0!</v>
      </c>
      <c r="Q365" s="19" t="e">
        <f t="shared" si="67"/>
        <v>#DIV/0!</v>
      </c>
      <c r="R365" s="19" t="e">
        <f t="shared" si="68"/>
        <v>#DIV/0!</v>
      </c>
      <c r="S365" s="19" t="e">
        <f t="shared" si="69"/>
        <v>#DIV/0!</v>
      </c>
      <c r="T365" s="19" t="e">
        <f t="shared" si="70"/>
        <v>#DIV/0!</v>
      </c>
      <c r="U365" s="19" t="e">
        <f t="shared" si="71"/>
        <v>#DIV/0!</v>
      </c>
      <c r="V365" s="19" t="e">
        <f t="shared" si="72"/>
        <v>#DIV/0!</v>
      </c>
      <c r="W365" s="19" t="e">
        <f t="shared" si="76"/>
        <v>#DIV/0!</v>
      </c>
      <c r="X365" s="19" t="e">
        <f t="shared" si="73"/>
        <v>#DIV/0!</v>
      </c>
      <c r="Y365" s="19" t="e">
        <f t="shared" si="74"/>
        <v>#DIV/0!</v>
      </c>
      <c r="Z365" s="19" t="e">
        <f t="shared" si="75"/>
        <v>#DIV/0!</v>
      </c>
      <c r="AA365" s="19" t="e">
        <f t="shared" si="77"/>
        <v>#DIV/0!</v>
      </c>
    </row>
    <row r="366" spans="1:30" ht="15" thickBot="1" x14ac:dyDescent="0.4">
      <c r="A366" s="62">
        <v>43971</v>
      </c>
      <c r="B366" s="53"/>
      <c r="C366" s="10"/>
      <c r="D366" s="10"/>
      <c r="E366" s="10"/>
      <c r="F366" s="10"/>
      <c r="G366" s="66"/>
      <c r="H366" s="10"/>
      <c r="I366" s="66"/>
      <c r="J366" s="10"/>
      <c r="K366" s="66"/>
      <c r="L366" s="10"/>
      <c r="M366" s="66"/>
      <c r="N366" s="10"/>
      <c r="P366" s="24" t="e">
        <f t="shared" si="66"/>
        <v>#DIV/0!</v>
      </c>
      <c r="Q366" s="19" t="e">
        <f t="shared" si="67"/>
        <v>#DIV/0!</v>
      </c>
      <c r="R366" s="19" t="e">
        <f t="shared" si="68"/>
        <v>#DIV/0!</v>
      </c>
      <c r="S366" s="19" t="e">
        <f t="shared" si="69"/>
        <v>#DIV/0!</v>
      </c>
      <c r="T366" s="19" t="e">
        <f t="shared" si="70"/>
        <v>#DIV/0!</v>
      </c>
      <c r="U366" s="19" t="e">
        <f t="shared" si="71"/>
        <v>#DIV/0!</v>
      </c>
      <c r="V366" s="19" t="e">
        <f t="shared" si="72"/>
        <v>#DIV/0!</v>
      </c>
      <c r="W366" s="19" t="e">
        <f t="shared" si="76"/>
        <v>#DIV/0!</v>
      </c>
      <c r="X366" s="19" t="e">
        <f t="shared" si="73"/>
        <v>#DIV/0!</v>
      </c>
      <c r="Y366" s="19" t="e">
        <f t="shared" si="74"/>
        <v>#DIV/0!</v>
      </c>
      <c r="Z366" s="19" t="e">
        <f t="shared" si="75"/>
        <v>#DIV/0!</v>
      </c>
      <c r="AA366" s="19" t="e">
        <f t="shared" si="77"/>
        <v>#DIV/0!</v>
      </c>
    </row>
    <row r="367" spans="1:30" ht="15" thickBot="1" x14ac:dyDescent="0.4">
      <c r="A367" s="62">
        <v>44002</v>
      </c>
      <c r="B367" s="53"/>
      <c r="C367" s="10"/>
      <c r="D367" s="10"/>
      <c r="E367" s="10"/>
      <c r="F367" s="10"/>
      <c r="G367" s="66"/>
      <c r="H367" s="10"/>
      <c r="I367" s="66"/>
      <c r="J367" s="10"/>
      <c r="K367" s="66"/>
      <c r="L367" s="10"/>
      <c r="M367" s="66"/>
      <c r="N367" s="10"/>
      <c r="P367" s="24" t="e">
        <f t="shared" si="66"/>
        <v>#DIV/0!</v>
      </c>
      <c r="Q367" s="19" t="e">
        <f t="shared" si="67"/>
        <v>#DIV/0!</v>
      </c>
      <c r="R367" s="19" t="e">
        <f t="shared" si="68"/>
        <v>#DIV/0!</v>
      </c>
      <c r="S367" s="19" t="e">
        <f t="shared" si="69"/>
        <v>#DIV/0!</v>
      </c>
      <c r="T367" s="19" t="e">
        <f t="shared" si="70"/>
        <v>#DIV/0!</v>
      </c>
      <c r="U367" s="19" t="e">
        <f t="shared" si="71"/>
        <v>#DIV/0!</v>
      </c>
      <c r="V367" s="19" t="e">
        <f t="shared" si="72"/>
        <v>#DIV/0!</v>
      </c>
      <c r="W367" s="19" t="e">
        <f t="shared" si="76"/>
        <v>#DIV/0!</v>
      </c>
      <c r="X367" s="19" t="e">
        <f t="shared" si="73"/>
        <v>#DIV/0!</v>
      </c>
      <c r="Y367" s="19" t="e">
        <f t="shared" si="74"/>
        <v>#DIV/0!</v>
      </c>
      <c r="Z367" s="19" t="e">
        <f t="shared" si="75"/>
        <v>#DIV/0!</v>
      </c>
      <c r="AA367" s="19" t="e">
        <f t="shared" si="77"/>
        <v>#DIV/0!</v>
      </c>
    </row>
    <row r="368" spans="1:30" ht="15" thickBot="1" x14ac:dyDescent="0.4">
      <c r="A368" s="62">
        <v>44032</v>
      </c>
      <c r="B368" s="53"/>
      <c r="C368" s="10"/>
      <c r="D368" s="10"/>
      <c r="E368" s="10"/>
      <c r="F368" s="10"/>
      <c r="G368" s="66"/>
      <c r="H368" s="10"/>
      <c r="I368" s="66"/>
      <c r="J368" s="10"/>
      <c r="K368" s="66"/>
      <c r="L368" s="10"/>
      <c r="M368" s="66"/>
      <c r="N368" s="10"/>
      <c r="P368" s="24" t="e">
        <f t="shared" si="66"/>
        <v>#DIV/0!</v>
      </c>
      <c r="Q368" s="19" t="e">
        <f t="shared" si="67"/>
        <v>#DIV/0!</v>
      </c>
      <c r="R368" s="19" t="e">
        <f t="shared" si="68"/>
        <v>#DIV/0!</v>
      </c>
      <c r="S368" s="19" t="e">
        <f t="shared" si="69"/>
        <v>#DIV/0!</v>
      </c>
      <c r="T368" s="19" t="e">
        <f t="shared" si="70"/>
        <v>#DIV/0!</v>
      </c>
      <c r="U368" s="19" t="e">
        <f t="shared" si="71"/>
        <v>#DIV/0!</v>
      </c>
      <c r="V368" s="19" t="e">
        <f t="shared" si="72"/>
        <v>#DIV/0!</v>
      </c>
      <c r="W368" s="19" t="e">
        <f t="shared" si="76"/>
        <v>#DIV/0!</v>
      </c>
      <c r="X368" s="19" t="e">
        <f t="shared" si="73"/>
        <v>#DIV/0!</v>
      </c>
      <c r="Y368" s="19" t="e">
        <f t="shared" si="74"/>
        <v>#DIV/0!</v>
      </c>
      <c r="Z368" s="19" t="e">
        <f t="shared" si="75"/>
        <v>#DIV/0!</v>
      </c>
      <c r="AA368" s="19" t="e">
        <f t="shared" si="77"/>
        <v>#DIV/0!</v>
      </c>
    </row>
    <row r="369" spans="1:27" ht="15" thickBot="1" x14ac:dyDescent="0.4">
      <c r="A369" s="62">
        <v>44063</v>
      </c>
      <c r="B369" s="53"/>
      <c r="C369" s="10"/>
      <c r="D369" s="10"/>
      <c r="E369" s="10"/>
      <c r="F369" s="10"/>
      <c r="G369" s="66"/>
      <c r="H369" s="10"/>
      <c r="I369" s="66"/>
      <c r="J369" s="10"/>
      <c r="K369" s="66"/>
      <c r="L369" s="10"/>
      <c r="M369" s="66"/>
      <c r="N369" s="10"/>
      <c r="P369" s="24" t="e">
        <f t="shared" si="66"/>
        <v>#DIV/0!</v>
      </c>
      <c r="Q369" s="19" t="e">
        <f t="shared" si="67"/>
        <v>#DIV/0!</v>
      </c>
      <c r="R369" s="19" t="e">
        <f t="shared" si="68"/>
        <v>#DIV/0!</v>
      </c>
      <c r="S369" s="19" t="e">
        <f t="shared" si="69"/>
        <v>#DIV/0!</v>
      </c>
      <c r="T369" s="19" t="e">
        <f t="shared" si="70"/>
        <v>#DIV/0!</v>
      </c>
      <c r="U369" s="19" t="e">
        <f t="shared" si="71"/>
        <v>#DIV/0!</v>
      </c>
      <c r="V369" s="19" t="e">
        <f t="shared" si="72"/>
        <v>#DIV/0!</v>
      </c>
      <c r="W369" s="19" t="e">
        <f t="shared" si="76"/>
        <v>#DIV/0!</v>
      </c>
      <c r="X369" s="19" t="e">
        <f t="shared" si="73"/>
        <v>#DIV/0!</v>
      </c>
      <c r="Y369" s="19" t="e">
        <f t="shared" si="74"/>
        <v>#DIV/0!</v>
      </c>
      <c r="Z369" s="19" t="e">
        <f t="shared" si="75"/>
        <v>#DIV/0!</v>
      </c>
      <c r="AA369" s="19" t="e">
        <f t="shared" si="77"/>
        <v>#DIV/0!</v>
      </c>
    </row>
    <row r="370" spans="1:27" ht="15" thickBot="1" x14ac:dyDescent="0.4">
      <c r="A370" s="62">
        <v>44094</v>
      </c>
      <c r="B370" s="53"/>
      <c r="C370" s="10"/>
      <c r="D370" s="10"/>
      <c r="E370" s="10"/>
      <c r="F370" s="10"/>
      <c r="G370" s="66"/>
      <c r="H370" s="10"/>
      <c r="I370" s="66"/>
      <c r="J370" s="10"/>
      <c r="K370" s="66"/>
      <c r="L370" s="10"/>
      <c r="M370" s="66"/>
      <c r="N370" s="10"/>
      <c r="P370" s="24" t="e">
        <f t="shared" si="66"/>
        <v>#DIV/0!</v>
      </c>
      <c r="Q370" s="19" t="e">
        <f t="shared" si="67"/>
        <v>#DIV/0!</v>
      </c>
      <c r="R370" s="19" t="e">
        <f t="shared" si="68"/>
        <v>#DIV/0!</v>
      </c>
      <c r="S370" s="19" t="e">
        <f t="shared" si="69"/>
        <v>#DIV/0!</v>
      </c>
      <c r="T370" s="19" t="e">
        <f t="shared" si="70"/>
        <v>#DIV/0!</v>
      </c>
      <c r="U370" s="19" t="e">
        <f t="shared" si="71"/>
        <v>#DIV/0!</v>
      </c>
      <c r="V370" s="19" t="e">
        <f t="shared" si="72"/>
        <v>#DIV/0!</v>
      </c>
      <c r="W370" s="19" t="e">
        <f t="shared" si="76"/>
        <v>#DIV/0!</v>
      </c>
      <c r="X370" s="19" t="e">
        <f t="shared" si="73"/>
        <v>#DIV/0!</v>
      </c>
      <c r="Y370" s="19" t="e">
        <f t="shared" si="74"/>
        <v>#DIV/0!</v>
      </c>
      <c r="Z370" s="19" t="e">
        <f t="shared" si="75"/>
        <v>#DIV/0!</v>
      </c>
      <c r="AA370" s="19" t="e">
        <f t="shared" si="77"/>
        <v>#DIV/0!</v>
      </c>
    </row>
    <row r="371" spans="1:27" ht="15" thickBot="1" x14ac:dyDescent="0.4">
      <c r="A371" s="62">
        <v>44124</v>
      </c>
      <c r="B371" s="53"/>
      <c r="C371" s="10"/>
      <c r="D371" s="10"/>
      <c r="E371" s="10"/>
      <c r="F371" s="10"/>
      <c r="G371" s="66"/>
      <c r="H371" s="10"/>
      <c r="I371" s="66"/>
      <c r="J371" s="10"/>
      <c r="K371" s="66"/>
      <c r="L371" s="10"/>
      <c r="M371" s="66"/>
      <c r="N371" s="10"/>
      <c r="P371" s="24" t="e">
        <f t="shared" si="66"/>
        <v>#DIV/0!</v>
      </c>
      <c r="Q371" s="19" t="e">
        <f t="shared" si="67"/>
        <v>#DIV/0!</v>
      </c>
      <c r="R371" s="19" t="e">
        <f t="shared" si="68"/>
        <v>#DIV/0!</v>
      </c>
      <c r="S371" s="19" t="e">
        <f t="shared" si="69"/>
        <v>#DIV/0!</v>
      </c>
      <c r="T371" s="19" t="e">
        <f t="shared" si="70"/>
        <v>#DIV/0!</v>
      </c>
      <c r="U371" s="19" t="e">
        <f t="shared" si="71"/>
        <v>#DIV/0!</v>
      </c>
      <c r="V371" s="19" t="e">
        <f t="shared" si="72"/>
        <v>#DIV/0!</v>
      </c>
      <c r="W371" s="19" t="e">
        <f t="shared" si="76"/>
        <v>#DIV/0!</v>
      </c>
      <c r="X371" s="19" t="e">
        <f t="shared" si="73"/>
        <v>#DIV/0!</v>
      </c>
      <c r="Y371" s="19" t="e">
        <f t="shared" si="74"/>
        <v>#DIV/0!</v>
      </c>
      <c r="Z371" s="19" t="e">
        <f t="shared" si="75"/>
        <v>#DIV/0!</v>
      </c>
      <c r="AA371" s="19" t="e">
        <f t="shared" si="77"/>
        <v>#DIV/0!</v>
      </c>
    </row>
    <row r="372" spans="1:27" ht="15" thickBot="1" x14ac:dyDescent="0.4">
      <c r="A372" s="62">
        <v>44155</v>
      </c>
      <c r="B372" s="53"/>
      <c r="C372" s="10"/>
      <c r="D372" s="10"/>
      <c r="E372" s="10"/>
      <c r="F372" s="10"/>
      <c r="G372" s="66"/>
      <c r="H372" s="10"/>
      <c r="I372" s="66"/>
      <c r="J372" s="10"/>
      <c r="K372" s="66"/>
      <c r="L372" s="10"/>
      <c r="M372" s="66"/>
      <c r="N372" s="10"/>
      <c r="P372" s="24" t="e">
        <f t="shared" si="66"/>
        <v>#DIV/0!</v>
      </c>
      <c r="Q372" s="19" t="e">
        <f t="shared" si="67"/>
        <v>#DIV/0!</v>
      </c>
      <c r="R372" s="19" t="e">
        <f t="shared" si="68"/>
        <v>#DIV/0!</v>
      </c>
      <c r="S372" s="19" t="e">
        <f t="shared" si="69"/>
        <v>#DIV/0!</v>
      </c>
      <c r="T372" s="19" t="e">
        <f t="shared" si="70"/>
        <v>#DIV/0!</v>
      </c>
      <c r="U372" s="19" t="e">
        <f t="shared" si="71"/>
        <v>#DIV/0!</v>
      </c>
      <c r="V372" s="19" t="e">
        <f t="shared" si="72"/>
        <v>#DIV/0!</v>
      </c>
      <c r="W372" s="19" t="e">
        <f t="shared" si="76"/>
        <v>#DIV/0!</v>
      </c>
      <c r="X372" s="19" t="e">
        <f t="shared" si="73"/>
        <v>#DIV/0!</v>
      </c>
      <c r="Y372" s="19" t="e">
        <f t="shared" si="74"/>
        <v>#DIV/0!</v>
      </c>
      <c r="Z372" s="19" t="e">
        <f t="shared" si="75"/>
        <v>#DIV/0!</v>
      </c>
      <c r="AA372" s="19" t="e">
        <f t="shared" si="77"/>
        <v>#DIV/0!</v>
      </c>
    </row>
    <row r="373" spans="1:27" ht="15" thickBot="1" x14ac:dyDescent="0.4">
      <c r="A373" s="63">
        <v>44185</v>
      </c>
      <c r="B373" s="59"/>
      <c r="C373" s="11"/>
      <c r="D373" s="11"/>
      <c r="E373" s="11"/>
      <c r="F373" s="11"/>
      <c r="G373" s="67"/>
      <c r="H373" s="11"/>
      <c r="I373" s="67"/>
      <c r="J373" s="11"/>
      <c r="K373" s="67"/>
      <c r="L373" s="11"/>
      <c r="M373" s="67"/>
      <c r="N373" s="11"/>
      <c r="P373" s="24" t="e">
        <f t="shared" si="66"/>
        <v>#DIV/0!</v>
      </c>
      <c r="Q373" s="19" t="e">
        <f t="shared" si="67"/>
        <v>#DIV/0!</v>
      </c>
      <c r="R373" s="19" t="e">
        <f t="shared" si="68"/>
        <v>#DIV/0!</v>
      </c>
      <c r="S373" s="19" t="e">
        <f t="shared" si="69"/>
        <v>#DIV/0!</v>
      </c>
      <c r="T373" s="19" t="e">
        <f t="shared" si="70"/>
        <v>#DIV/0!</v>
      </c>
      <c r="U373" s="19" t="e">
        <f t="shared" si="71"/>
        <v>#DIV/0!</v>
      </c>
      <c r="V373" s="19" t="e">
        <f t="shared" si="72"/>
        <v>#DIV/0!</v>
      </c>
      <c r="W373" s="19" t="e">
        <f t="shared" si="76"/>
        <v>#DIV/0!</v>
      </c>
      <c r="X373" s="19" t="e">
        <f t="shared" si="73"/>
        <v>#DIV/0!</v>
      </c>
      <c r="Y373" s="19" t="e">
        <f t="shared" si="74"/>
        <v>#DIV/0!</v>
      </c>
      <c r="Z373" s="19" t="e">
        <f t="shared" si="75"/>
        <v>#DIV/0!</v>
      </c>
      <c r="AA373" s="19" t="e">
        <f t="shared" si="77"/>
        <v>#DIV/0!</v>
      </c>
    </row>
    <row r="374" spans="1:27" ht="15" thickBot="1" x14ac:dyDescent="0.4"/>
    <row r="375" spans="1:27" ht="29" x14ac:dyDescent="0.35">
      <c r="A375" s="16" t="s">
        <v>32</v>
      </c>
      <c r="B375" s="8" t="s">
        <v>2</v>
      </c>
      <c r="C375" s="12" t="s">
        <v>1</v>
      </c>
      <c r="D375" s="7" t="s">
        <v>3</v>
      </c>
      <c r="E375" s="7" t="s">
        <v>4</v>
      </c>
      <c r="F375" s="7" t="s">
        <v>5</v>
      </c>
      <c r="G375" s="7" t="s">
        <v>6</v>
      </c>
      <c r="H375" s="7" t="s">
        <v>7</v>
      </c>
      <c r="I375" s="7" t="s">
        <v>8</v>
      </c>
      <c r="J375" s="7" t="s">
        <v>9</v>
      </c>
      <c r="K375" s="7" t="s">
        <v>10</v>
      </c>
      <c r="L375" s="7" t="s">
        <v>11</v>
      </c>
      <c r="M375" s="7" t="s">
        <v>12</v>
      </c>
      <c r="N375" s="8" t="s">
        <v>13</v>
      </c>
      <c r="O375" s="3"/>
      <c r="P375" s="22" t="s">
        <v>1</v>
      </c>
      <c r="Q375" s="21" t="s">
        <v>3</v>
      </c>
      <c r="R375" s="21" t="s">
        <v>4</v>
      </c>
      <c r="S375" s="21" t="s">
        <v>5</v>
      </c>
      <c r="T375" s="21" t="s">
        <v>6</v>
      </c>
      <c r="U375" s="21" t="s">
        <v>7</v>
      </c>
      <c r="V375" s="21" t="s">
        <v>8</v>
      </c>
      <c r="W375" s="21" t="s">
        <v>9</v>
      </c>
      <c r="X375" s="21" t="s">
        <v>10</v>
      </c>
      <c r="Y375" s="21" t="s">
        <v>11</v>
      </c>
      <c r="Z375" s="21" t="s">
        <v>12</v>
      </c>
      <c r="AA375" s="22" t="s">
        <v>13</v>
      </c>
    </row>
    <row r="376" spans="1:27" x14ac:dyDescent="0.35">
      <c r="A376" s="25">
        <v>1990</v>
      </c>
      <c r="B376" s="9">
        <f>AVERAGE(B2:B13)</f>
        <v>109526941.66666667</v>
      </c>
      <c r="C376" s="9">
        <f t="shared" ref="C376:N376" si="78">AVERAGE(C2:C13)</f>
        <v>764666.66666666663</v>
      </c>
      <c r="D376" s="9">
        <f t="shared" si="78"/>
        <v>5263416.666666667</v>
      </c>
      <c r="E376" s="9">
        <f t="shared" si="78"/>
        <v>17694916.666666668</v>
      </c>
      <c r="F376" s="9">
        <f t="shared" si="78"/>
        <v>4215600</v>
      </c>
      <c r="G376" s="9">
        <f t="shared" si="78"/>
        <v>5268441.666666667</v>
      </c>
      <c r="H376" s="9">
        <f t="shared" si="78"/>
        <v>13182316.666666666</v>
      </c>
      <c r="I376" s="9">
        <f t="shared" si="78"/>
        <v>2688250</v>
      </c>
      <c r="J376" s="9">
        <f t="shared" si="78"/>
        <v>6613500</v>
      </c>
      <c r="K376" s="9">
        <f t="shared" si="78"/>
        <v>9336033.333333334</v>
      </c>
      <c r="L376" s="9">
        <f t="shared" si="78"/>
        <v>9287666.666666666</v>
      </c>
      <c r="M376" s="9">
        <f t="shared" si="78"/>
        <v>16797550</v>
      </c>
      <c r="N376" s="9">
        <f t="shared" si="78"/>
        <v>18414583.333333332</v>
      </c>
      <c r="P376" s="23">
        <f t="shared" ref="P376:AA391" si="79">C376/$B376</f>
        <v>6.9815394735830974E-3</v>
      </c>
      <c r="Q376" s="23">
        <f t="shared" si="79"/>
        <v>4.8055908314187233E-2</v>
      </c>
      <c r="R376" s="23">
        <f t="shared" si="79"/>
        <v>0.16155766241076303</v>
      </c>
      <c r="S376" s="23">
        <f t="shared" si="79"/>
        <v>3.8489160163256632E-2</v>
      </c>
      <c r="T376" s="23">
        <f t="shared" si="79"/>
        <v>4.8101787436926668E-2</v>
      </c>
      <c r="U376" s="23">
        <f t="shared" si="79"/>
        <v>0.12035684066469794</v>
      </c>
      <c r="V376" s="23">
        <f t="shared" si="79"/>
        <v>2.4544189393888093E-2</v>
      </c>
      <c r="W376" s="23">
        <f t="shared" si="79"/>
        <v>6.0382403629304901E-2</v>
      </c>
      <c r="X376" s="23">
        <f t="shared" si="79"/>
        <v>8.523960581083817E-2</v>
      </c>
      <c r="Y376" s="23">
        <f t="shared" si="79"/>
        <v>8.4798009743873512E-2</v>
      </c>
      <c r="Z376" s="23">
        <f t="shared" si="79"/>
        <v>0.15336454888991163</v>
      </c>
      <c r="AA376" s="23">
        <f t="shared" si="79"/>
        <v>0.16812834406876906</v>
      </c>
    </row>
    <row r="377" spans="1:27" x14ac:dyDescent="0.35">
      <c r="A377" s="25">
        <v>1991</v>
      </c>
      <c r="B377" s="9">
        <f t="shared" ref="B377:B404" ca="1" si="80">AVERAGE(OFFSET($B$2,(12*(ROW(B2)-1)),0,12,1))</f>
        <v>108426391.66666667</v>
      </c>
      <c r="C377" s="9">
        <f t="shared" ref="C377:C403" ca="1" si="81">AVERAGE(OFFSET($C$2,(12*(ROW(C2)-1)),0,12,1))</f>
        <v>739166.66666666663</v>
      </c>
      <c r="D377" s="9">
        <f t="shared" ref="D377:D403" ca="1" si="82">AVERAGE(OFFSET($D$2,(12*(ROW(D2)-1)),0,12,1))</f>
        <v>4780333.333333333</v>
      </c>
      <c r="E377" s="9">
        <f t="shared" ref="E377:E403" ca="1" si="83">AVERAGE(OFFSET($E$2,(12*(ROW(E2)-1)),0,12,1))</f>
        <v>17068250</v>
      </c>
      <c r="F377" s="9">
        <f t="shared" ref="F377:F403" ca="1" si="84">AVERAGE(OFFSET($F$2,(12*(ROW(F2)-1)),0,12,1))</f>
        <v>4198950</v>
      </c>
      <c r="G377" s="9">
        <f t="shared" ref="G377:G403" ca="1" si="85">AVERAGE(OFFSET($G$2,(12*(ROW(G2)-1)),0,12,1))</f>
        <v>5185283.333333333</v>
      </c>
      <c r="H377" s="9">
        <f t="shared" ref="H377:H403" ca="1" si="86">AVERAGE(OFFSET($H$2,(12*(ROW(H2)-1)),0,12,1))</f>
        <v>12896391.666666666</v>
      </c>
      <c r="I377" s="9">
        <f t="shared" ref="I377:I403" ca="1" si="87">AVERAGE(OFFSET($I$2,(12*(ROW(I2)-1)),0,12,1))</f>
        <v>2677333.3333333335</v>
      </c>
      <c r="J377" s="9">
        <f t="shared" ref="J377:J403" ca="1" si="88">AVERAGE(OFFSET($J$2,(12*(ROW(J2)-1)),0,12,1))</f>
        <v>6561000</v>
      </c>
      <c r="K377" s="9">
        <f t="shared" ref="K377:K403" ca="1" si="89">AVERAGE(OFFSET($K$2,(12*(ROW(K2)-1)),0,12,1))</f>
        <v>9818966.666666666</v>
      </c>
      <c r="L377" s="9">
        <f t="shared" ref="L377:L403" ca="1" si="90">AVERAGE(OFFSET($L$2,(12*(ROW(L2)-1)),0,12,1))</f>
        <v>9256000</v>
      </c>
      <c r="M377" s="9">
        <f t="shared" ref="M377:M403" ca="1" si="91">AVERAGE(OFFSET($M$2,(12*(ROW(M2)-1)),0,12,1))</f>
        <v>16699300</v>
      </c>
      <c r="N377" s="9">
        <f t="shared" ref="N377:N403" ca="1" si="92">AVERAGE(OFFSET($N$2,(12*(ROW(N2)-1)),0,12,1))</f>
        <v>18545416.666666668</v>
      </c>
      <c r="P377" s="23">
        <f t="shared" ca="1" si="79"/>
        <v>6.8172209302977968E-3</v>
      </c>
      <c r="Q377" s="23">
        <f t="shared" ca="1" si="79"/>
        <v>4.4088282011905615E-2</v>
      </c>
      <c r="R377" s="23">
        <f t="shared" ca="1" si="79"/>
        <v>0.15741785498564426</v>
      </c>
      <c r="S377" s="23">
        <f t="shared" ca="1" si="79"/>
        <v>3.8726272593380746E-2</v>
      </c>
      <c r="T377" s="23">
        <f t="shared" ca="1" si="79"/>
        <v>4.7823073825737535E-2</v>
      </c>
      <c r="U377" s="23">
        <f t="shared" ca="1" si="79"/>
        <v>0.11894144468363213</v>
      </c>
      <c r="V377" s="23">
        <f t="shared" ca="1" si="79"/>
        <v>2.4692635180226338E-2</v>
      </c>
      <c r="W377" s="23">
        <f t="shared" ca="1" si="79"/>
        <v>6.0511097889989422E-2</v>
      </c>
      <c r="X377" s="23">
        <f t="shared" ca="1" si="79"/>
        <v>9.0558825353636602E-2</v>
      </c>
      <c r="Y377" s="23">
        <f t="shared" ca="1" si="79"/>
        <v>8.5366670030443847E-2</v>
      </c>
      <c r="Z377" s="23">
        <f t="shared" ca="1" si="79"/>
        <v>0.15401508565680541</v>
      </c>
      <c r="AA377" s="23">
        <f t="shared" ca="1" si="79"/>
        <v>0.17104153685830026</v>
      </c>
    </row>
    <row r="378" spans="1:27" x14ac:dyDescent="0.35">
      <c r="A378" s="25">
        <v>1992</v>
      </c>
      <c r="B378" s="9">
        <f t="shared" ca="1" si="80"/>
        <v>108801833.33333333</v>
      </c>
      <c r="C378" s="9">
        <f t="shared" ca="1" si="81"/>
        <v>688583.33333333337</v>
      </c>
      <c r="D378" s="9">
        <f t="shared" ca="1" si="82"/>
        <v>4607583.333333333</v>
      </c>
      <c r="E378" s="9">
        <f t="shared" ca="1" si="83"/>
        <v>16798666.666666668</v>
      </c>
      <c r="F378" s="9">
        <f t="shared" ca="1" si="84"/>
        <v>4187808.3333333335</v>
      </c>
      <c r="G378" s="9">
        <f t="shared" ca="1" si="85"/>
        <v>5109733.333333333</v>
      </c>
      <c r="H378" s="9">
        <f t="shared" ca="1" si="86"/>
        <v>12827916.666666666</v>
      </c>
      <c r="I378" s="9">
        <f t="shared" ca="1" si="87"/>
        <v>2641333.3333333335</v>
      </c>
      <c r="J378" s="9">
        <f t="shared" ca="1" si="88"/>
        <v>6558833.333333333</v>
      </c>
      <c r="K378" s="9">
        <f t="shared" ca="1" si="89"/>
        <v>10235233.333333334</v>
      </c>
      <c r="L378" s="9">
        <f t="shared" ca="1" si="90"/>
        <v>9437083.333333334</v>
      </c>
      <c r="M378" s="9">
        <f t="shared" ca="1" si="91"/>
        <v>16922558.333333332</v>
      </c>
      <c r="N378" s="9">
        <f t="shared" ca="1" si="92"/>
        <v>18786500</v>
      </c>
      <c r="P378" s="23">
        <f t="shared" ca="1" si="79"/>
        <v>6.3287842882549473E-3</v>
      </c>
      <c r="Q378" s="23">
        <f t="shared" ca="1" si="79"/>
        <v>4.2348397928343731E-2</v>
      </c>
      <c r="R378" s="23">
        <f t="shared" ca="1" si="79"/>
        <v>0.15439690814033466</v>
      </c>
      <c r="S378" s="23">
        <f t="shared" ca="1" si="79"/>
        <v>3.8490236837308199E-2</v>
      </c>
      <c r="T378" s="23">
        <f t="shared" ca="1" si="79"/>
        <v>4.6963669423462535E-2</v>
      </c>
      <c r="U378" s="23">
        <f t="shared" ca="1" si="79"/>
        <v>0.11790165913258202</v>
      </c>
      <c r="V378" s="23">
        <f t="shared" ca="1" si="79"/>
        <v>2.4276551712517101E-2</v>
      </c>
      <c r="W378" s="23">
        <f ca="1">J378/$B378</f>
        <v>6.0282378820209828E-2</v>
      </c>
      <c r="X378" s="23">
        <f t="shared" ca="1" si="79"/>
        <v>9.4072250620776926E-2</v>
      </c>
      <c r="Y378" s="23">
        <f t="shared" ca="1" si="79"/>
        <v>8.673643673283693E-2</v>
      </c>
      <c r="Z378" s="23">
        <f t="shared" ca="1" si="79"/>
        <v>0.15553559912440201</v>
      </c>
      <c r="AA378" s="23">
        <f t="shared" ca="1" si="79"/>
        <v>0.17266712723897115</v>
      </c>
    </row>
    <row r="379" spans="1:27" x14ac:dyDescent="0.35">
      <c r="A379" s="25">
        <v>1993</v>
      </c>
      <c r="B379" s="9">
        <f t="shared" ca="1" si="80"/>
        <v>110934691.66666667</v>
      </c>
      <c r="C379" s="9">
        <f t="shared" ca="1" si="81"/>
        <v>665916.66666666663</v>
      </c>
      <c r="D379" s="9">
        <f t="shared" ca="1" si="82"/>
        <v>4779416.666666667</v>
      </c>
      <c r="E379" s="9">
        <f t="shared" ca="1" si="83"/>
        <v>16773583.333333334</v>
      </c>
      <c r="F379" s="9">
        <f t="shared" ca="1" si="84"/>
        <v>4264516.666666667</v>
      </c>
      <c r="G379" s="9">
        <f t="shared" ca="1" si="85"/>
        <v>5093200</v>
      </c>
      <c r="H379" s="9">
        <f t="shared" ca="1" si="86"/>
        <v>13020458.333333334</v>
      </c>
      <c r="I379" s="9">
        <f t="shared" ca="1" si="87"/>
        <v>2667666.6666666665</v>
      </c>
      <c r="J379" s="9">
        <f t="shared" ca="1" si="88"/>
        <v>6741583.333333333</v>
      </c>
      <c r="K379" s="9">
        <f t="shared" ca="1" si="89"/>
        <v>10606900</v>
      </c>
      <c r="L379" s="9">
        <f t="shared" ca="1" si="90"/>
        <v>9732250</v>
      </c>
      <c r="M379" s="9">
        <f t="shared" ca="1" si="91"/>
        <v>17600533.333333332</v>
      </c>
      <c r="N379" s="9">
        <f t="shared" ca="1" si="92"/>
        <v>18988666.666666668</v>
      </c>
      <c r="O379" s="1"/>
      <c r="P379" s="23">
        <f t="shared" ca="1" si="79"/>
        <v>6.0027810657066021E-3</v>
      </c>
      <c r="Q379" s="23">
        <f t="shared" ca="1" si="79"/>
        <v>4.3083156358587255E-2</v>
      </c>
      <c r="R379" s="23">
        <f t="shared" ca="1" si="79"/>
        <v>0.15120232527200878</v>
      </c>
      <c r="S379" s="23">
        <f t="shared" ca="1" si="79"/>
        <v>3.8441686749178181E-2</v>
      </c>
      <c r="T379" s="23">
        <f t="shared" ca="1" si="79"/>
        <v>4.5911697445411383E-2</v>
      </c>
      <c r="U379" s="23">
        <f t="shared" ca="1" si="79"/>
        <v>0.11737048291851594</v>
      </c>
      <c r="V379" s="23">
        <f t="shared" ca="1" si="79"/>
        <v>2.4047181513627797E-2</v>
      </c>
      <c r="W379" s="23">
        <f t="shared" ca="1" si="79"/>
        <v>6.0770740262119684E-2</v>
      </c>
      <c r="X379" s="23">
        <f t="shared" ca="1" si="79"/>
        <v>9.5613913381319013E-2</v>
      </c>
      <c r="Y379" s="23">
        <f t="shared" ca="1" si="79"/>
        <v>8.7729544777959828E-2</v>
      </c>
      <c r="Z379" s="23">
        <f t="shared" ca="1" si="79"/>
        <v>0.15865671115956134</v>
      </c>
      <c r="AA379" s="23">
        <f t="shared" ca="1" si="79"/>
        <v>0.17116977909600417</v>
      </c>
    </row>
    <row r="380" spans="1:27" x14ac:dyDescent="0.35">
      <c r="A380" s="25">
        <v>1994</v>
      </c>
      <c r="B380" s="9">
        <f t="shared" ca="1" si="80"/>
        <v>114398391.66666667</v>
      </c>
      <c r="C380" s="9">
        <f t="shared" ca="1" si="81"/>
        <v>658500</v>
      </c>
      <c r="D380" s="9">
        <f t="shared" ca="1" si="82"/>
        <v>5095083.333333333</v>
      </c>
      <c r="E380" s="9">
        <f t="shared" ca="1" si="83"/>
        <v>17020416.666666668</v>
      </c>
      <c r="F380" s="9">
        <f t="shared" ca="1" si="84"/>
        <v>4390316.666666667</v>
      </c>
      <c r="G380" s="9">
        <f t="shared" ca="1" si="85"/>
        <v>5247300</v>
      </c>
      <c r="H380" s="9">
        <f t="shared" ca="1" si="86"/>
        <v>13490766.666666666</v>
      </c>
      <c r="I380" s="9">
        <f t="shared" ca="1" si="87"/>
        <v>2738416.6666666665</v>
      </c>
      <c r="J380" s="9">
        <f t="shared" ca="1" si="88"/>
        <v>6909500</v>
      </c>
      <c r="K380" s="9">
        <f t="shared" ca="1" si="89"/>
        <v>10976783.333333334</v>
      </c>
      <c r="L380" s="9">
        <f t="shared" ca="1" si="90"/>
        <v>10099666.666666666</v>
      </c>
      <c r="M380" s="9">
        <f t="shared" ca="1" si="91"/>
        <v>18496725</v>
      </c>
      <c r="N380" s="9">
        <f t="shared" ca="1" si="92"/>
        <v>19274916.666666668</v>
      </c>
      <c r="P380" s="23">
        <f t="shared" ca="1" si="79"/>
        <v>5.7561998067134825E-3</v>
      </c>
      <c r="Q380" s="23">
        <f t="shared" ca="1" si="79"/>
        <v>4.4538067879305115E-2</v>
      </c>
      <c r="R380" s="23">
        <f t="shared" ca="1" si="79"/>
        <v>0.1487819576717534</v>
      </c>
      <c r="S380" s="23">
        <f t="shared" ca="1" si="79"/>
        <v>3.8377433482274334E-2</v>
      </c>
      <c r="T380" s="23">
        <f t="shared" ca="1" si="79"/>
        <v>4.5868651853861291E-2</v>
      </c>
      <c r="U380" s="23">
        <f t="shared" ca="1" si="79"/>
        <v>0.11792793998342196</v>
      </c>
      <c r="V380" s="23">
        <f t="shared" ca="1" si="79"/>
        <v>2.393754515925231E-2</v>
      </c>
      <c r="W380" s="23">
        <f t="shared" ca="1" si="79"/>
        <v>6.0398576407724842E-2</v>
      </c>
      <c r="X380" s="23">
        <f t="shared" ca="1" si="79"/>
        <v>9.5952252242473987E-2</v>
      </c>
      <c r="Y380" s="23">
        <f t="shared" ca="1" si="79"/>
        <v>8.8285040720633659E-2</v>
      </c>
      <c r="Z380" s="23">
        <f t="shared" ca="1" si="79"/>
        <v>0.16168693222449879</v>
      </c>
      <c r="AA380" s="23">
        <f t="shared" ca="1" si="79"/>
        <v>0.16848940256808681</v>
      </c>
    </row>
    <row r="381" spans="1:27" x14ac:dyDescent="0.35">
      <c r="A381" s="25">
        <v>1995</v>
      </c>
      <c r="B381" s="9">
        <f t="shared" ca="1" si="80"/>
        <v>117406741.66666667</v>
      </c>
      <c r="C381" s="9">
        <f t="shared" ca="1" si="81"/>
        <v>640583.33333333337</v>
      </c>
      <c r="D381" s="9">
        <f t="shared" ca="1" si="82"/>
        <v>5274083.333333333</v>
      </c>
      <c r="E381" s="9">
        <f t="shared" ca="1" si="83"/>
        <v>17241000</v>
      </c>
      <c r="F381" s="9">
        <f t="shared" ca="1" si="84"/>
        <v>4503925</v>
      </c>
      <c r="G381" s="9">
        <f t="shared" ca="1" si="85"/>
        <v>5433050</v>
      </c>
      <c r="H381" s="9">
        <f t="shared" ca="1" si="86"/>
        <v>13896700</v>
      </c>
      <c r="I381" s="9">
        <f t="shared" ca="1" si="87"/>
        <v>2843416.6666666665</v>
      </c>
      <c r="J381" s="9">
        <f t="shared" ca="1" si="88"/>
        <v>6865583.333333333</v>
      </c>
      <c r="K381" s="9">
        <f t="shared" ca="1" si="89"/>
        <v>11349075</v>
      </c>
      <c r="L381" s="9">
        <f t="shared" ca="1" si="90"/>
        <v>10501000</v>
      </c>
      <c r="M381" s="9">
        <f t="shared" ca="1" si="91"/>
        <v>19426075</v>
      </c>
      <c r="N381" s="9">
        <f t="shared" ca="1" si="92"/>
        <v>19432250</v>
      </c>
      <c r="P381" s="23">
        <f ca="1">C381/$B381</f>
        <v>5.4561034932051394E-3</v>
      </c>
      <c r="Q381" s="23">
        <f t="shared" ca="1" si="79"/>
        <v>4.4921469231359437E-2</v>
      </c>
      <c r="R381" s="23">
        <f t="shared" ca="1" si="79"/>
        <v>0.14684846675116398</v>
      </c>
      <c r="S381" s="23">
        <f t="shared" ca="1" si="79"/>
        <v>3.8361723833434037E-2</v>
      </c>
      <c r="T381" s="23">
        <f t="shared" ca="1" si="79"/>
        <v>4.6275451672316656E-2</v>
      </c>
      <c r="U381" s="23">
        <f t="shared" ca="1" si="79"/>
        <v>0.11836373110033643</v>
      </c>
      <c r="V381" s="23">
        <f t="shared" ca="1" si="79"/>
        <v>2.4218512721692797E-2</v>
      </c>
      <c r="W381" s="23">
        <f t="shared" ca="1" si="79"/>
        <v>5.8476908871431213E-2</v>
      </c>
      <c r="X381" s="23">
        <f t="shared" ca="1" si="79"/>
        <v>9.6664593863115045E-2</v>
      </c>
      <c r="Y381" s="23">
        <f t="shared" ca="1" si="79"/>
        <v>8.9441201168956153E-2</v>
      </c>
      <c r="Z381" s="23">
        <f t="shared" ca="1" si="79"/>
        <v>0.16545962117876678</v>
      </c>
      <c r="AA381" s="23">
        <f ca="1">N381/$B381</f>
        <v>0.16551221611422229</v>
      </c>
    </row>
    <row r="382" spans="1:27" x14ac:dyDescent="0.35">
      <c r="A382" s="25">
        <v>1996</v>
      </c>
      <c r="B382" s="9">
        <f t="shared" ca="1" si="80"/>
        <v>119836191.66666667</v>
      </c>
      <c r="C382" s="9">
        <f t="shared" ca="1" si="81"/>
        <v>637083.33333333337</v>
      </c>
      <c r="D382" s="9">
        <f t="shared" ca="1" si="82"/>
        <v>5535583.333333333</v>
      </c>
      <c r="E382" s="9">
        <f t="shared" ca="1" si="83"/>
        <v>17236666.666666668</v>
      </c>
      <c r="F382" s="9">
        <f t="shared" ca="1" si="84"/>
        <v>4574891.666666667</v>
      </c>
      <c r="G382" s="9">
        <f t="shared" ca="1" si="85"/>
        <v>5522016.666666667</v>
      </c>
      <c r="H382" s="9">
        <f t="shared" ca="1" si="86"/>
        <v>14142516.666666666</v>
      </c>
      <c r="I382" s="9">
        <f t="shared" ca="1" si="87"/>
        <v>2940250</v>
      </c>
      <c r="J382" s="9">
        <f t="shared" ca="1" si="88"/>
        <v>7017833.333333333</v>
      </c>
      <c r="K382" s="9">
        <f t="shared" ca="1" si="89"/>
        <v>11683791.666666666</v>
      </c>
      <c r="L382" s="9">
        <f t="shared" ca="1" si="90"/>
        <v>10776500</v>
      </c>
      <c r="M382" s="9">
        <f t="shared" ca="1" si="91"/>
        <v>20229891.666666668</v>
      </c>
      <c r="N382" s="9">
        <f t="shared" ca="1" si="92"/>
        <v>19539166.666666668</v>
      </c>
      <c r="P382" s="23">
        <f t="shared" ref="P382:P384" ca="1" si="93">C382/$B382</f>
        <v>5.3162848758197215E-3</v>
      </c>
      <c r="Q382" s="23">
        <f t="shared" ca="1" si="79"/>
        <v>4.6192917651546969E-2</v>
      </c>
      <c r="R382" s="23">
        <f t="shared" ca="1" si="79"/>
        <v>0.14383523397181833</v>
      </c>
      <c r="S382" s="23">
        <f t="shared" ca="1" si="79"/>
        <v>3.817621040054469E-2</v>
      </c>
      <c r="T382" s="23">
        <f t="shared" ca="1" si="79"/>
        <v>4.6079707556349665E-2</v>
      </c>
      <c r="U382" s="23">
        <f t="shared" ca="1" si="79"/>
        <v>0.11801540477859254</v>
      </c>
      <c r="V382" s="23">
        <f t="shared" ca="1" si="79"/>
        <v>2.4535576098567328E-2</v>
      </c>
      <c r="W382" s="23">
        <f t="shared" ca="1" si="79"/>
        <v>5.8561885484928973E-2</v>
      </c>
      <c r="X382" s="23">
        <f t="shared" ca="1" si="79"/>
        <v>9.7498022126454142E-2</v>
      </c>
      <c r="Y382" s="23">
        <f t="shared" ca="1" si="79"/>
        <v>8.9926923161707611E-2</v>
      </c>
      <c r="Z382" s="23">
        <f t="shared" ca="1" si="79"/>
        <v>0.16881287184874519</v>
      </c>
      <c r="AA382" s="23">
        <f t="shared" ca="1" si="79"/>
        <v>0.16304896204492481</v>
      </c>
    </row>
    <row r="383" spans="1:27" x14ac:dyDescent="0.35">
      <c r="A383" s="25">
        <v>1997</v>
      </c>
      <c r="B383" s="9">
        <f t="shared" ca="1" si="80"/>
        <v>122950325</v>
      </c>
      <c r="C383" s="9">
        <f t="shared" ca="1" si="81"/>
        <v>653583.33333333337</v>
      </c>
      <c r="D383" s="9">
        <f t="shared" ca="1" si="82"/>
        <v>5813166.666666667</v>
      </c>
      <c r="E383" s="9">
        <f t="shared" ca="1" si="83"/>
        <v>17419250</v>
      </c>
      <c r="F383" s="9">
        <f t="shared" ca="1" si="84"/>
        <v>4647425</v>
      </c>
      <c r="G383" s="9">
        <f t="shared" ca="1" si="85"/>
        <v>5663900</v>
      </c>
      <c r="H383" s="9">
        <f t="shared" ca="1" si="86"/>
        <v>14388900</v>
      </c>
      <c r="I383" s="9">
        <f t="shared" ca="1" si="87"/>
        <v>3083500</v>
      </c>
      <c r="J383" s="9">
        <f t="shared" ca="1" si="88"/>
        <v>7254916.666666667</v>
      </c>
      <c r="K383" s="9">
        <f t="shared" ca="1" si="89"/>
        <v>12029525</v>
      </c>
      <c r="L383" s="9">
        <f t="shared" ca="1" si="90"/>
        <v>11017916.666666666</v>
      </c>
      <c r="M383" s="9">
        <f t="shared" ca="1" si="91"/>
        <v>21314741.666666668</v>
      </c>
      <c r="N383" s="9">
        <f t="shared" ca="1" si="92"/>
        <v>19663500</v>
      </c>
      <c r="P383" s="23">
        <f t="shared" ca="1" si="93"/>
        <v>5.3158324984771974E-3</v>
      </c>
      <c r="Q383" s="23">
        <f t="shared" ca="1" si="79"/>
        <v>4.7280612447886304E-2</v>
      </c>
      <c r="R383" s="23">
        <f t="shared" ca="1" si="79"/>
        <v>0.14167713668101325</v>
      </c>
      <c r="S383" s="23">
        <f t="shared" ca="1" si="79"/>
        <v>3.7799208745483183E-2</v>
      </c>
      <c r="T383" s="23">
        <f t="shared" ca="1" si="79"/>
        <v>4.606657200784138E-2</v>
      </c>
      <c r="U383" s="23">
        <f t="shared" ca="1" si="79"/>
        <v>0.11703019085146786</v>
      </c>
      <c r="V383" s="23">
        <f t="shared" ca="1" si="79"/>
        <v>2.5079234235452406E-2</v>
      </c>
      <c r="W383" s="23">
        <f t="shared" ca="1" si="79"/>
        <v>5.9006892959954899E-2</v>
      </c>
      <c r="X383" s="23">
        <f t="shared" ca="1" si="79"/>
        <v>9.784053031173362E-2</v>
      </c>
      <c r="Y383" s="23">
        <f t="shared" ca="1" si="79"/>
        <v>8.9612749430850763E-2</v>
      </c>
      <c r="Z383" s="23">
        <f t="shared" ca="1" si="79"/>
        <v>0.17336059637635498</v>
      </c>
      <c r="AA383" s="23">
        <f t="shared" ca="1" si="79"/>
        <v>0.15993044345348417</v>
      </c>
    </row>
    <row r="384" spans="1:27" x14ac:dyDescent="0.35">
      <c r="A384" s="25">
        <v>1998</v>
      </c>
      <c r="B384" s="9">
        <f t="shared" ca="1" si="80"/>
        <v>126156191.66666667</v>
      </c>
      <c r="C384" s="9">
        <f t="shared" ca="1" si="81"/>
        <v>644666.66666666663</v>
      </c>
      <c r="D384" s="9">
        <f t="shared" ca="1" si="82"/>
        <v>6149333.333333333</v>
      </c>
      <c r="E384" s="9">
        <f t="shared" ca="1" si="83"/>
        <v>17559666.666666668</v>
      </c>
      <c r="F384" s="9">
        <f t="shared" ca="1" si="84"/>
        <v>4781341.666666667</v>
      </c>
      <c r="G384" s="9">
        <f t="shared" ca="1" si="85"/>
        <v>5795241.666666667</v>
      </c>
      <c r="H384" s="9">
        <f t="shared" ca="1" si="86"/>
        <v>14609333.333333334</v>
      </c>
      <c r="I384" s="9">
        <f t="shared" ca="1" si="87"/>
        <v>3218250</v>
      </c>
      <c r="J384" s="9">
        <f t="shared" ca="1" si="88"/>
        <v>7565416.666666667</v>
      </c>
      <c r="K384" s="9">
        <f t="shared" ca="1" si="89"/>
        <v>12336891.666666666</v>
      </c>
      <c r="L384" s="9">
        <f t="shared" ca="1" si="90"/>
        <v>11231500</v>
      </c>
      <c r="M384" s="9">
        <f t="shared" ca="1" si="91"/>
        <v>22355550</v>
      </c>
      <c r="N384" s="9">
        <f t="shared" ca="1" si="92"/>
        <v>19909000</v>
      </c>
      <c r="P384" s="23">
        <f t="shared" ca="1" si="93"/>
        <v>5.1100675927981598E-3</v>
      </c>
      <c r="Q384" s="23">
        <f t="shared" ca="1" si="79"/>
        <v>4.8743809178873033E-2</v>
      </c>
      <c r="R384" s="23">
        <f t="shared" ca="1" si="79"/>
        <v>0.13918989178956273</v>
      </c>
      <c r="S384" s="23">
        <f t="shared" ca="1" si="79"/>
        <v>3.7900174406818324E-2</v>
      </c>
      <c r="T384" s="23">
        <f t="shared" ca="1" si="79"/>
        <v>4.5937037176732573E-2</v>
      </c>
      <c r="U384" s="23">
        <f t="shared" ca="1" si="79"/>
        <v>0.11580353798198437</v>
      </c>
      <c r="V384" s="23">
        <f t="shared" ca="1" si="79"/>
        <v>2.5510043997708395E-2</v>
      </c>
      <c r="W384" s="23">
        <f t="shared" ca="1" si="79"/>
        <v>5.9968651294232289E-2</v>
      </c>
      <c r="X384" s="23">
        <f t="shared" ca="1" si="79"/>
        <v>9.7790615773053272E-2</v>
      </c>
      <c r="Y384" s="23">
        <f t="shared" ca="1" si="79"/>
        <v>8.9028527665738169E-2</v>
      </c>
      <c r="Z384" s="23">
        <f t="shared" ca="1" si="79"/>
        <v>0.17720533336222169</v>
      </c>
      <c r="AA384" s="23">
        <f t="shared" ca="1" si="79"/>
        <v>0.15781230978027699</v>
      </c>
    </row>
    <row r="385" spans="1:27" x14ac:dyDescent="0.35">
      <c r="A385" s="25">
        <v>1999</v>
      </c>
      <c r="B385" s="9">
        <f t="shared" ca="1" si="80"/>
        <v>129239541.66666667</v>
      </c>
      <c r="C385" s="9">
        <f t="shared" ca="1" si="81"/>
        <v>598333.33333333337</v>
      </c>
      <c r="D385" s="9">
        <f t="shared" ca="1" si="82"/>
        <v>6544583.333333333</v>
      </c>
      <c r="E385" s="9">
        <f t="shared" ca="1" si="83"/>
        <v>17321833.333333332</v>
      </c>
      <c r="F385" s="9">
        <f t="shared" ca="1" si="84"/>
        <v>4908808.333333333</v>
      </c>
      <c r="G385" s="9">
        <f t="shared" ca="1" si="85"/>
        <v>5892508.333333333</v>
      </c>
      <c r="H385" s="9">
        <f t="shared" ca="1" si="86"/>
        <v>14970125</v>
      </c>
      <c r="I385" s="9">
        <f t="shared" ca="1" si="87"/>
        <v>3418500</v>
      </c>
      <c r="J385" s="9">
        <f t="shared" ca="1" si="88"/>
        <v>7752750</v>
      </c>
      <c r="K385" s="9">
        <f t="shared" ca="1" si="89"/>
        <v>12618333.333333334</v>
      </c>
      <c r="L385" s="9">
        <f t="shared" ca="1" si="90"/>
        <v>11542916.666666666</v>
      </c>
      <c r="M385" s="9">
        <f t="shared" ca="1" si="91"/>
        <v>23363850</v>
      </c>
      <c r="N385" s="9">
        <f t="shared" ca="1" si="92"/>
        <v>20307000</v>
      </c>
      <c r="P385" s="23">
        <f ca="1">C385/$B385</f>
        <v>4.6296460480844837E-3</v>
      </c>
      <c r="Q385" s="23">
        <f t="shared" ca="1" si="79"/>
        <v>5.0639171641548041E-2</v>
      </c>
      <c r="R385" s="23">
        <f t="shared" ca="1" si="79"/>
        <v>0.13402889788954553</v>
      </c>
      <c r="S385" s="23">
        <f t="shared" ca="1" si="79"/>
        <v>3.7982248080034843E-2</v>
      </c>
      <c r="T385" s="23">
        <f t="shared" ca="1" si="79"/>
        <v>4.5593695685885602E-2</v>
      </c>
      <c r="U385" s="23">
        <f t="shared" ca="1" si="79"/>
        <v>0.11583239004832434</v>
      </c>
      <c r="V385" s="23">
        <f t="shared" ca="1" si="79"/>
        <v>2.6450883034055947E-2</v>
      </c>
      <c r="W385" s="23">
        <f t="shared" ca="1" si="79"/>
        <v>5.9987445792680193E-2</v>
      </c>
      <c r="X385" s="23">
        <f t="shared" ca="1" si="79"/>
        <v>9.763523740960342E-2</v>
      </c>
      <c r="Y385" s="23">
        <f t="shared" ca="1" si="79"/>
        <v>8.9314125675546266E-2</v>
      </c>
      <c r="Z385" s="23">
        <f t="shared" ca="1" si="79"/>
        <v>0.18077942476970252</v>
      </c>
      <c r="AA385" s="23">
        <f t="shared" ca="1" si="79"/>
        <v>0.15712683392498877</v>
      </c>
    </row>
    <row r="386" spans="1:27" x14ac:dyDescent="0.35">
      <c r="A386" s="25">
        <v>2000</v>
      </c>
      <c r="B386" s="9">
        <f t="shared" ca="1" si="80"/>
        <v>132023658.33333333</v>
      </c>
      <c r="C386" s="9">
        <f t="shared" ca="1" si="81"/>
        <v>599250</v>
      </c>
      <c r="D386" s="9">
        <f t="shared" ca="1" si="82"/>
        <v>6786666.666666667</v>
      </c>
      <c r="E386" s="9">
        <f t="shared" ca="1" si="83"/>
        <v>17263250</v>
      </c>
      <c r="F386" s="9">
        <f t="shared" ca="1" si="84"/>
        <v>5011583.333333333</v>
      </c>
      <c r="G386" s="9">
        <f t="shared" ca="1" si="85"/>
        <v>5933183.333333333</v>
      </c>
      <c r="H386" s="9">
        <f t="shared" ca="1" si="86"/>
        <v>15279783.333333334</v>
      </c>
      <c r="I386" s="9">
        <f t="shared" ca="1" si="87"/>
        <v>3630416.6666666665</v>
      </c>
      <c r="J386" s="9">
        <f t="shared" ca="1" si="88"/>
        <v>7783416.666666667</v>
      </c>
      <c r="K386" s="9">
        <f t="shared" ca="1" si="89"/>
        <v>12861141.666666666</v>
      </c>
      <c r="L386" s="9">
        <f t="shared" ca="1" si="90"/>
        <v>11861500</v>
      </c>
      <c r="M386" s="9">
        <f t="shared" ca="1" si="91"/>
        <v>24223966.666666668</v>
      </c>
      <c r="N386" s="9">
        <f t="shared" ca="1" si="92"/>
        <v>20789500</v>
      </c>
      <c r="P386" s="23">
        <f t="shared" ref="P386:P390" ca="1" si="94">C386/$B386</f>
        <v>4.5389592105303852E-3</v>
      </c>
      <c r="Q386" s="23">
        <f t="shared" ca="1" si="79"/>
        <v>5.1404928119259438E-2</v>
      </c>
      <c r="R386" s="23">
        <f t="shared" ca="1" si="79"/>
        <v>0.13075876110336032</v>
      </c>
      <c r="S386" s="23">
        <f t="shared" ca="1" si="79"/>
        <v>3.7959736888066586E-2</v>
      </c>
      <c r="T386" s="23">
        <f t="shared" ca="1" si="79"/>
        <v>4.4940303944261503E-2</v>
      </c>
      <c r="U386" s="23">
        <f t="shared" ca="1" si="79"/>
        <v>0.11573519114850565</v>
      </c>
      <c r="V386" s="23">
        <f t="shared" ca="1" si="79"/>
        <v>2.7498228063795888E-2</v>
      </c>
      <c r="W386" s="23">
        <f t="shared" ca="1" si="79"/>
        <v>5.8954711336774934E-2</v>
      </c>
      <c r="X386" s="23">
        <f t="shared" ca="1" si="79"/>
        <v>9.7415431666003804E-2</v>
      </c>
      <c r="Y386" s="23">
        <f t="shared" ca="1" si="79"/>
        <v>8.98437458084375E-2</v>
      </c>
      <c r="Z386" s="23">
        <f t="shared" ca="1" si="79"/>
        <v>0.18348201354567828</v>
      </c>
      <c r="AA386" s="23">
        <f t="shared" ca="1" si="79"/>
        <v>0.15746798916532573</v>
      </c>
    </row>
    <row r="387" spans="1:27" x14ac:dyDescent="0.35">
      <c r="A387" s="25">
        <v>2001</v>
      </c>
      <c r="B387" s="9">
        <f t="shared" ca="1" si="80"/>
        <v>132087250</v>
      </c>
      <c r="C387" s="9">
        <f t="shared" ca="1" si="81"/>
        <v>606083.33333333337</v>
      </c>
      <c r="D387" s="9">
        <f t="shared" ca="1" si="82"/>
        <v>6825833.333333333</v>
      </c>
      <c r="E387" s="9">
        <f t="shared" ca="1" si="83"/>
        <v>16441416.666666666</v>
      </c>
      <c r="F387" s="9">
        <f t="shared" ca="1" si="84"/>
        <v>4971425</v>
      </c>
      <c r="G387" s="9">
        <f t="shared" ca="1" si="85"/>
        <v>5772733.333333333</v>
      </c>
      <c r="H387" s="9">
        <f t="shared" ca="1" si="86"/>
        <v>15238625</v>
      </c>
      <c r="I387" s="9">
        <f t="shared" ca="1" si="87"/>
        <v>3629250</v>
      </c>
      <c r="J387" s="9">
        <f t="shared" ca="1" si="88"/>
        <v>7900333.333333333</v>
      </c>
      <c r="K387" s="9">
        <f t="shared" ca="1" si="89"/>
        <v>13302866.666666666</v>
      </c>
      <c r="L387" s="9">
        <f t="shared" ca="1" si="90"/>
        <v>12035750</v>
      </c>
      <c r="M387" s="9">
        <f t="shared" ca="1" si="91"/>
        <v>24244766.666666668</v>
      </c>
      <c r="N387" s="9">
        <f t="shared" ca="1" si="92"/>
        <v>21118166.666666668</v>
      </c>
      <c r="P387" s="23">
        <f t="shared" ca="1" si="94"/>
        <v>4.5885074701254918E-3</v>
      </c>
      <c r="Q387" s="23">
        <f t="shared" ca="1" si="79"/>
        <v>5.1676701069432007E-2</v>
      </c>
      <c r="R387" s="23">
        <f t="shared" ca="1" si="79"/>
        <v>0.12447391149915428</v>
      </c>
      <c r="S387" s="23">
        <f t="shared" ca="1" si="79"/>
        <v>3.7637432833221983E-2</v>
      </c>
      <c r="T387" s="23">
        <f t="shared" ca="1" si="79"/>
        <v>4.3703940640245999E-2</v>
      </c>
      <c r="U387" s="23">
        <f t="shared" ca="1" si="79"/>
        <v>0.11536787237223881</v>
      </c>
      <c r="V387" s="23">
        <f t="shared" ca="1" si="79"/>
        <v>2.7476156858440161E-2</v>
      </c>
      <c r="W387" s="23">
        <f t="shared" ca="1" si="79"/>
        <v>5.9811475621858526E-2</v>
      </c>
      <c r="X387" s="23">
        <f t="shared" ca="1" si="79"/>
        <v>0.10071272334511217</v>
      </c>
      <c r="Y387" s="23">
        <f t="shared" ca="1" si="79"/>
        <v>9.1119695504297354E-2</v>
      </c>
      <c r="Z387" s="23">
        <f t="shared" ca="1" si="79"/>
        <v>0.18355115021825852</v>
      </c>
      <c r="AA387" s="23">
        <f t="shared" ca="1" si="79"/>
        <v>0.15988043256761472</v>
      </c>
    </row>
    <row r="388" spans="1:27" x14ac:dyDescent="0.35">
      <c r="A388" s="25">
        <v>2002</v>
      </c>
      <c r="B388" s="9">
        <f t="shared" ca="1" si="80"/>
        <v>130649308.33333333</v>
      </c>
      <c r="C388" s="9">
        <f t="shared" ca="1" si="81"/>
        <v>582583.33333333337</v>
      </c>
      <c r="D388" s="9">
        <f t="shared" ca="1" si="82"/>
        <v>6715750</v>
      </c>
      <c r="E388" s="9">
        <f t="shared" ca="1" si="83"/>
        <v>15258583.333333334</v>
      </c>
      <c r="F388" s="9">
        <f t="shared" ca="1" si="84"/>
        <v>4819783.333333333</v>
      </c>
      <c r="G388" s="9">
        <f t="shared" ca="1" si="85"/>
        <v>5652333.333333333</v>
      </c>
      <c r="H388" s="9">
        <f t="shared" ca="1" si="86"/>
        <v>15025058.333333334</v>
      </c>
      <c r="I388" s="9">
        <f t="shared" ca="1" si="87"/>
        <v>3394583.3333333335</v>
      </c>
      <c r="J388" s="9">
        <f t="shared" ca="1" si="88"/>
        <v>7955500</v>
      </c>
      <c r="K388" s="9">
        <f t="shared" ca="1" si="89"/>
        <v>13755241.666666666</v>
      </c>
      <c r="L388" s="9">
        <f t="shared" ca="1" si="90"/>
        <v>11985833.333333334</v>
      </c>
      <c r="M388" s="9">
        <f t="shared" ca="1" si="91"/>
        <v>23990808.333333332</v>
      </c>
      <c r="N388" s="9">
        <f t="shared" ca="1" si="92"/>
        <v>21513250</v>
      </c>
      <c r="P388" s="23">
        <f t="shared" ca="1" si="94"/>
        <v>4.4591382898633795E-3</v>
      </c>
      <c r="Q388" s="23">
        <f t="shared" ca="1" si="79"/>
        <v>5.1402874501759385E-2</v>
      </c>
      <c r="R388" s="23">
        <f t="shared" ca="1" si="79"/>
        <v>0.11679038739648896</v>
      </c>
      <c r="S388" s="23">
        <f t="shared" ca="1" si="79"/>
        <v>3.6890997700778742E-2</v>
      </c>
      <c r="T388" s="23">
        <f t="shared" ca="1" si="79"/>
        <v>4.3263400361157674E-2</v>
      </c>
      <c r="U388" s="23">
        <f t="shared" ca="1" si="79"/>
        <v>0.11500296882551427</v>
      </c>
      <c r="V388" s="23">
        <f t="shared" ca="1" si="79"/>
        <v>2.5982405698410066E-2</v>
      </c>
      <c r="W388" s="23">
        <f ca="1">J388/$B388</f>
        <v>6.0892017734243652E-2</v>
      </c>
      <c r="X388" s="23">
        <f t="shared" ca="1" si="79"/>
        <v>0.10528369298038763</v>
      </c>
      <c r="Y388" s="23">
        <f t="shared" ca="1" si="79"/>
        <v>9.1740503537555418E-2</v>
      </c>
      <c r="Z388" s="23">
        <f t="shared" ca="1" si="79"/>
        <v>0.18362751888532131</v>
      </c>
      <c r="AA388" s="23">
        <f t="shared" ca="1" si="79"/>
        <v>0.16466409408851954</v>
      </c>
    </row>
    <row r="389" spans="1:27" x14ac:dyDescent="0.35">
      <c r="A389" s="25">
        <v>2003</v>
      </c>
      <c r="B389" s="9">
        <f t="shared" ca="1" si="80"/>
        <v>130347208.33333333</v>
      </c>
      <c r="C389" s="9">
        <f t="shared" ca="1" si="81"/>
        <v>572250</v>
      </c>
      <c r="D389" s="9">
        <f t="shared" ca="1" si="82"/>
        <v>6734583.333333333</v>
      </c>
      <c r="E389" s="9">
        <f t="shared" ca="1" si="83"/>
        <v>14509416.666666666</v>
      </c>
      <c r="F389" s="9">
        <f t="shared" ca="1" si="84"/>
        <v>4762425</v>
      </c>
      <c r="G389" s="9">
        <f t="shared" ca="1" si="85"/>
        <v>5607475</v>
      </c>
      <c r="H389" s="9">
        <f t="shared" ca="1" si="86"/>
        <v>14917308.333333334</v>
      </c>
      <c r="I389" s="9">
        <f t="shared" ca="1" si="87"/>
        <v>3187833.3333333335</v>
      </c>
      <c r="J389" s="9">
        <f t="shared" ca="1" si="88"/>
        <v>8078000</v>
      </c>
      <c r="K389" s="9">
        <f t="shared" ca="1" si="89"/>
        <v>14139633.333333334</v>
      </c>
      <c r="L389" s="9">
        <f t="shared" ca="1" si="90"/>
        <v>12172666.666666666</v>
      </c>
      <c r="M389" s="9">
        <f t="shared" ca="1" si="91"/>
        <v>24082533.333333332</v>
      </c>
      <c r="N389" s="9">
        <f t="shared" ca="1" si="92"/>
        <v>21583083.333333332</v>
      </c>
      <c r="P389" s="23">
        <f t="shared" ca="1" si="94"/>
        <v>4.3901975908574951E-3</v>
      </c>
      <c r="Q389" s="23">
        <f t="shared" ca="1" si="79"/>
        <v>5.1666494583536983E-2</v>
      </c>
      <c r="R389" s="23">
        <f t="shared" ca="1" si="79"/>
        <v>0.11131359736958948</v>
      </c>
      <c r="S389" s="23">
        <f t="shared" ca="1" si="79"/>
        <v>3.6536455677832251E-2</v>
      </c>
      <c r="T389" s="23">
        <f t="shared" ca="1" si="79"/>
        <v>4.3019525095314343E-2</v>
      </c>
      <c r="U389" s="23">
        <f t="shared" ca="1" si="79"/>
        <v>0.11444286781490334</v>
      </c>
      <c r="V389" s="23">
        <f t="shared" ca="1" si="79"/>
        <v>2.4456475701276049E-2</v>
      </c>
      <c r="W389" s="23">
        <f t="shared" ca="1" si="79"/>
        <v>6.1972942138832407E-2</v>
      </c>
      <c r="X389" s="23">
        <f t="shared" ca="1" si="79"/>
        <v>0.10847668710460172</v>
      </c>
      <c r="Y389" s="23">
        <f t="shared" ca="1" si="79"/>
        <v>9.3386477718324742E-2</v>
      </c>
      <c r="Z389" s="23">
        <f t="shared" ca="1" si="79"/>
        <v>0.18475680178548767</v>
      </c>
      <c r="AA389" s="23">
        <f t="shared" ca="1" si="79"/>
        <v>0.16558147741944351</v>
      </c>
    </row>
    <row r="390" spans="1:27" x14ac:dyDescent="0.35">
      <c r="A390" s="25">
        <v>2004</v>
      </c>
      <c r="B390" s="9">
        <f t="shared" ca="1" si="80"/>
        <v>131786825</v>
      </c>
      <c r="C390" s="9">
        <f t="shared" ca="1" si="81"/>
        <v>590750</v>
      </c>
      <c r="D390" s="9">
        <f t="shared" ca="1" si="82"/>
        <v>6976083.333333333</v>
      </c>
      <c r="E390" s="9">
        <f t="shared" ca="1" si="83"/>
        <v>14315333.333333334</v>
      </c>
      <c r="F390" s="9">
        <f t="shared" ca="1" si="84"/>
        <v>4812358.333333333</v>
      </c>
      <c r="G390" s="9">
        <f t="shared" ca="1" si="85"/>
        <v>5662941.666666667</v>
      </c>
      <c r="H390" s="9">
        <f t="shared" ca="1" si="86"/>
        <v>15058150</v>
      </c>
      <c r="I390" s="9">
        <f t="shared" ca="1" si="87"/>
        <v>3118250</v>
      </c>
      <c r="J390" s="9">
        <f t="shared" ca="1" si="88"/>
        <v>8105000</v>
      </c>
      <c r="K390" s="9">
        <f t="shared" ca="1" si="89"/>
        <v>14467841.666666666</v>
      </c>
      <c r="L390" s="9">
        <f t="shared" ca="1" si="90"/>
        <v>12492916.666666666</v>
      </c>
      <c r="M390" s="9">
        <f t="shared" ca="1" si="91"/>
        <v>24566283.333333332</v>
      </c>
      <c r="N390" s="9">
        <f t="shared" ca="1" si="92"/>
        <v>21620916.666666668</v>
      </c>
      <c r="P390" s="23">
        <f t="shared" ca="1" si="94"/>
        <v>4.4826180462273066E-3</v>
      </c>
      <c r="Q390" s="23">
        <f t="shared" ca="1" si="79"/>
        <v>5.2934603541236636E-2</v>
      </c>
      <c r="R390" s="23">
        <f t="shared" ca="1" si="79"/>
        <v>0.10862492008084522</v>
      </c>
      <c r="S390" s="23">
        <f t="shared" ca="1" si="79"/>
        <v>3.651623243319909E-2</v>
      </c>
      <c r="T390" s="23">
        <f t="shared" ca="1" si="79"/>
        <v>4.2970468911946752E-2</v>
      </c>
      <c r="U390" s="23">
        <f t="shared" ca="1" si="79"/>
        <v>0.11426142180752893</v>
      </c>
      <c r="V390" s="23">
        <f t="shared" ca="1" si="79"/>
        <v>2.3661318193226068E-2</v>
      </c>
      <c r="W390" s="23">
        <f t="shared" ca="1" si="79"/>
        <v>6.1500836673165166E-2</v>
      </c>
      <c r="X390" s="23">
        <f t="shared" ca="1" si="79"/>
        <v>0.10978215513323632</v>
      </c>
      <c r="Y390" s="23">
        <f t="shared" ca="1" si="79"/>
        <v>9.4796400677128884E-2</v>
      </c>
      <c r="Z390" s="23">
        <f t="shared" ca="1" si="79"/>
        <v>0.18640925095003488</v>
      </c>
      <c r="AA390" s="23">
        <f t="shared" ca="1" si="79"/>
        <v>0.16405977355222473</v>
      </c>
    </row>
    <row r="391" spans="1:27" x14ac:dyDescent="0.35">
      <c r="A391" s="25">
        <v>2005</v>
      </c>
      <c r="B391" s="9">
        <f t="shared" ca="1" si="80"/>
        <v>134051033.33333333</v>
      </c>
      <c r="C391" s="9">
        <f t="shared" ca="1" si="81"/>
        <v>627583.33333333337</v>
      </c>
      <c r="D391" s="9">
        <f t="shared" ca="1" si="82"/>
        <v>7336333.333333333</v>
      </c>
      <c r="E391" s="9">
        <f t="shared" ca="1" si="83"/>
        <v>14226500</v>
      </c>
      <c r="F391" s="9">
        <f t="shared" ca="1" si="84"/>
        <v>4914941.666666667</v>
      </c>
      <c r="G391" s="9">
        <f t="shared" ca="1" si="85"/>
        <v>5764433.333333333</v>
      </c>
      <c r="H391" s="9">
        <f t="shared" ca="1" si="86"/>
        <v>15279625</v>
      </c>
      <c r="I391" s="9">
        <f t="shared" ca="1" si="87"/>
        <v>3060916.6666666665</v>
      </c>
      <c r="J391" s="9">
        <f t="shared" ca="1" si="88"/>
        <v>8196500</v>
      </c>
      <c r="K391" s="9">
        <f t="shared" ca="1" si="89"/>
        <v>14840383.333333334</v>
      </c>
      <c r="L391" s="9">
        <f t="shared" ca="1" si="90"/>
        <v>12815500</v>
      </c>
      <c r="M391" s="9">
        <f t="shared" ca="1" si="91"/>
        <v>25184400</v>
      </c>
      <c r="N391" s="9">
        <f t="shared" ca="1" si="92"/>
        <v>21803916.666666668</v>
      </c>
      <c r="P391" s="23">
        <f ca="1">C391/$B391</f>
        <v>4.6816747154255437E-3</v>
      </c>
      <c r="Q391" s="23">
        <f t="shared" ca="1" si="79"/>
        <v>5.4727913324552263E-2</v>
      </c>
      <c r="R391" s="23">
        <f t="shared" ca="1" si="79"/>
        <v>0.10612749224113902</v>
      </c>
      <c r="S391" s="23">
        <f t="shared" ca="1" si="79"/>
        <v>3.6664705556167541E-2</v>
      </c>
      <c r="T391" s="23">
        <f t="shared" ca="1" si="79"/>
        <v>4.3001782157093903E-2</v>
      </c>
      <c r="U391" s="23">
        <f t="shared" ca="1" si="79"/>
        <v>0.11398364205075132</v>
      </c>
      <c r="V391" s="23">
        <f t="shared" ca="1" si="79"/>
        <v>2.2833965472353689E-2</v>
      </c>
      <c r="W391" s="23">
        <f t="shared" ca="1" si="79"/>
        <v>6.1144623776367757E-2</v>
      </c>
      <c r="X391" s="23">
        <f t="shared" ca="1" si="79"/>
        <v>0.11070696707298788</v>
      </c>
      <c r="Y391" s="23">
        <f t="shared" ca="1" si="79"/>
        <v>9.5601650217292874E-2</v>
      </c>
      <c r="Z391" s="23">
        <f t="shared" ca="1" si="79"/>
        <v>0.18787173342689639</v>
      </c>
      <c r="AA391" s="23">
        <f ca="1">N391/$B391</f>
        <v>0.16265384998897187</v>
      </c>
    </row>
    <row r="392" spans="1:27" x14ac:dyDescent="0.35">
      <c r="A392" s="25">
        <v>2006</v>
      </c>
      <c r="B392" s="9">
        <f t="shared" ca="1" si="80"/>
        <v>136452566.66666666</v>
      </c>
      <c r="C392" s="9">
        <f t="shared" ca="1" si="81"/>
        <v>684000</v>
      </c>
      <c r="D392" s="9">
        <f t="shared" ca="1" si="82"/>
        <v>7691166.666666667</v>
      </c>
      <c r="E392" s="9">
        <f t="shared" ca="1" si="83"/>
        <v>14155250</v>
      </c>
      <c r="F392" s="9">
        <f t="shared" ca="1" si="84"/>
        <v>5018075</v>
      </c>
      <c r="G392" s="9">
        <f t="shared" ca="1" si="85"/>
        <v>5904541.666666667</v>
      </c>
      <c r="H392" s="9">
        <f t="shared" ca="1" si="86"/>
        <v>15353283.333333334</v>
      </c>
      <c r="I392" s="9">
        <f t="shared" ca="1" si="87"/>
        <v>3037833.3333333335</v>
      </c>
      <c r="J392" s="9">
        <f t="shared" ca="1" si="88"/>
        <v>8366666.666666667</v>
      </c>
      <c r="K392" s="9">
        <f t="shared" ca="1" si="89"/>
        <v>15253175</v>
      </c>
      <c r="L392" s="9">
        <f t="shared" ca="1" si="90"/>
        <v>13109750</v>
      </c>
      <c r="M392" s="9">
        <f t="shared" ca="1" si="91"/>
        <v>25905075</v>
      </c>
      <c r="N392" s="9">
        <f t="shared" ca="1" si="92"/>
        <v>21973750</v>
      </c>
      <c r="P392" s="23">
        <f t="shared" ref="P392:AA401" ca="1" si="95">C392/$B392</f>
        <v>5.0127309196822244E-3</v>
      </c>
      <c r="Q392" s="23">
        <f t="shared" ca="1" si="95"/>
        <v>5.6365130056183141E-2</v>
      </c>
      <c r="R392" s="23">
        <f t="shared" ca="1" si="95"/>
        <v>0.10373751367080673</v>
      </c>
      <c r="S392" s="23">
        <f t="shared" ca="1" si="95"/>
        <v>3.6775233493836809E-2</v>
      </c>
      <c r="T392" s="23">
        <f t="shared" ca="1" si="95"/>
        <v>4.3271752308555581E-2</v>
      </c>
      <c r="U392" s="23">
        <f t="shared" ca="1" si="95"/>
        <v>0.11251736561935932</v>
      </c>
      <c r="V392" s="23">
        <f t="shared" ca="1" si="95"/>
        <v>2.2262925553861578E-2</v>
      </c>
      <c r="W392" s="23">
        <f t="shared" ca="1" si="95"/>
        <v>6.1315568267068146E-2</v>
      </c>
      <c r="X392" s="23">
        <f t="shared" ca="1" si="95"/>
        <v>0.1117837162950642</v>
      </c>
      <c r="Y392" s="23">
        <f t="shared" ca="1" si="95"/>
        <v>9.60755104887486E-2</v>
      </c>
      <c r="Z392" s="23">
        <f t="shared" ca="1" si="95"/>
        <v>0.18984674039354824</v>
      </c>
      <c r="AA392" s="23">
        <f t="shared" ca="1" si="95"/>
        <v>0.1610358129332855</v>
      </c>
    </row>
    <row r="393" spans="1:27" x14ac:dyDescent="0.35">
      <c r="A393" s="25">
        <v>2007</v>
      </c>
      <c r="B393" s="9">
        <f t="shared" ca="1" si="80"/>
        <v>137999433.33333334</v>
      </c>
      <c r="C393" s="9">
        <f t="shared" ca="1" si="81"/>
        <v>724000</v>
      </c>
      <c r="D393" s="9">
        <f t="shared" ca="1" si="82"/>
        <v>7629833.333333333</v>
      </c>
      <c r="E393" s="9">
        <f t="shared" ca="1" si="83"/>
        <v>13879083.333333334</v>
      </c>
      <c r="F393" s="9">
        <f t="shared" ca="1" si="84"/>
        <v>5094266.666666667</v>
      </c>
      <c r="G393" s="9">
        <f t="shared" ca="1" si="85"/>
        <v>6015150</v>
      </c>
      <c r="H393" s="9">
        <f t="shared" ca="1" si="86"/>
        <v>15520000</v>
      </c>
      <c r="I393" s="9">
        <f t="shared" ca="1" si="87"/>
        <v>3031750</v>
      </c>
      <c r="J393" s="9">
        <f t="shared" ca="1" si="88"/>
        <v>8348250</v>
      </c>
      <c r="K393" s="9">
        <f t="shared" ca="1" si="89"/>
        <v>15734483.333333334</v>
      </c>
      <c r="L393" s="9">
        <f t="shared" ca="1" si="90"/>
        <v>13426583.333333334</v>
      </c>
      <c r="M393" s="9">
        <f t="shared" ca="1" si="91"/>
        <v>26377866.666666668</v>
      </c>
      <c r="N393" s="9">
        <f t="shared" ca="1" si="92"/>
        <v>22218166.666666668</v>
      </c>
      <c r="P393" s="23">
        <f t="shared" ca="1" si="95"/>
        <v>5.246398354775853E-3</v>
      </c>
      <c r="Q393" s="23">
        <f t="shared" ca="1" si="95"/>
        <v>5.5288874374604911E-2</v>
      </c>
      <c r="R393" s="23">
        <f t="shared" ca="1" si="95"/>
        <v>0.10057348061574166</v>
      </c>
      <c r="S393" s="23">
        <f t="shared" ca="1" si="95"/>
        <v>3.6915127429267218E-2</v>
      </c>
      <c r="T393" s="23">
        <f t="shared" ca="1" si="95"/>
        <v>4.358822246371543E-2</v>
      </c>
      <c r="U393" s="23">
        <f t="shared" ca="1" si="95"/>
        <v>0.11246422992558182</v>
      </c>
      <c r="V393" s="23">
        <f t="shared" ca="1" si="95"/>
        <v>2.1969293110623882E-2</v>
      </c>
      <c r="W393" s="23">
        <f t="shared" ca="1" si="95"/>
        <v>6.0494813626046286E-2</v>
      </c>
      <c r="X393" s="23">
        <f t="shared" ca="1" si="95"/>
        <v>0.11401846336083989</v>
      </c>
      <c r="Y393" s="23">
        <f t="shared" ca="1" si="95"/>
        <v>9.7294481644006753E-2</v>
      </c>
      <c r="Z393" s="23">
        <f t="shared" ca="1" si="95"/>
        <v>0.19114474624654254</v>
      </c>
      <c r="AA393" s="23">
        <f t="shared" ca="1" si="95"/>
        <v>0.16100186884825371</v>
      </c>
    </row>
    <row r="394" spans="1:27" x14ac:dyDescent="0.35">
      <c r="A394" s="25">
        <v>2008</v>
      </c>
      <c r="B394" s="9">
        <f t="shared" ca="1" si="80"/>
        <v>137241408.33333334</v>
      </c>
      <c r="C394" s="9">
        <f t="shared" ca="1" si="81"/>
        <v>766500</v>
      </c>
      <c r="D394" s="9">
        <f t="shared" ca="1" si="82"/>
        <v>7162083.333333333</v>
      </c>
      <c r="E394" s="9">
        <f t="shared" ca="1" si="83"/>
        <v>13405916.666666666</v>
      </c>
      <c r="F394" s="9">
        <f t="shared" ca="1" si="84"/>
        <v>5067191.666666667</v>
      </c>
      <c r="G394" s="9">
        <f t="shared" ca="1" si="85"/>
        <v>5942700</v>
      </c>
      <c r="H394" s="9">
        <f t="shared" ca="1" si="86"/>
        <v>15283041.666666666</v>
      </c>
      <c r="I394" s="9">
        <f t="shared" ca="1" si="87"/>
        <v>2983500</v>
      </c>
      <c r="J394" s="9">
        <f t="shared" ca="1" si="88"/>
        <v>8205916.666666667</v>
      </c>
      <c r="K394" s="9">
        <f t="shared" ca="1" si="89"/>
        <v>16188241.666666666</v>
      </c>
      <c r="L394" s="9">
        <f t="shared" ca="1" si="90"/>
        <v>13436333.333333334</v>
      </c>
      <c r="M394" s="9">
        <f t="shared" ca="1" si="91"/>
        <v>26290566.666666668</v>
      </c>
      <c r="N394" s="9">
        <f t="shared" ca="1" si="92"/>
        <v>22509416.666666668</v>
      </c>
      <c r="P394" s="23">
        <f t="shared" ca="1" si="95"/>
        <v>5.585049070163408E-3</v>
      </c>
      <c r="Q394" s="23">
        <f t="shared" ca="1" si="95"/>
        <v>5.218602330236944E-2</v>
      </c>
      <c r="R394" s="23">
        <f t="shared" ca="1" si="95"/>
        <v>9.7681281688003649E-2</v>
      </c>
      <c r="S394" s="23">
        <f t="shared" ca="1" si="95"/>
        <v>3.6921740516968608E-2</v>
      </c>
      <c r="T394" s="23">
        <f t="shared" ca="1" si="95"/>
        <v>4.330107124495771E-2</v>
      </c>
      <c r="U394" s="23">
        <f t="shared" ca="1" si="95"/>
        <v>0.11135882276540807</v>
      </c>
      <c r="V394" s="23">
        <f t="shared" ca="1" si="95"/>
        <v>2.1739065754510799E-2</v>
      </c>
      <c r="W394" s="23">
        <f t="shared" ca="1" si="95"/>
        <v>5.9791842464455423E-2</v>
      </c>
      <c r="X394" s="23">
        <f t="shared" ca="1" si="95"/>
        <v>0.11795449976255343</v>
      </c>
      <c r="Y394" s="23">
        <f t="shared" ca="1" si="95"/>
        <v>9.7902910619359351E-2</v>
      </c>
      <c r="Z394" s="23">
        <f t="shared" ca="1" si="95"/>
        <v>0.19156438997486727</v>
      </c>
      <c r="AA394" s="23">
        <f t="shared" ca="1" si="95"/>
        <v>0.16401330283638277</v>
      </c>
    </row>
    <row r="395" spans="1:27" x14ac:dyDescent="0.35">
      <c r="A395" s="25">
        <v>2009</v>
      </c>
      <c r="B395" s="9">
        <f t="shared" ca="1" si="80"/>
        <v>131312500</v>
      </c>
      <c r="C395" s="9">
        <f t="shared" ca="1" si="81"/>
        <v>693833.33333333337</v>
      </c>
      <c r="D395" s="9">
        <f t="shared" ca="1" si="82"/>
        <v>6016416.666666667</v>
      </c>
      <c r="E395" s="9">
        <f t="shared" ca="1" si="83"/>
        <v>11847250</v>
      </c>
      <c r="F395" s="9">
        <f t="shared" ca="1" si="84"/>
        <v>4796466.666666667</v>
      </c>
      <c r="G395" s="9">
        <f t="shared" ca="1" si="85"/>
        <v>5586608.333333333</v>
      </c>
      <c r="H395" s="9">
        <f t="shared" ca="1" si="86"/>
        <v>14522283.333333334</v>
      </c>
      <c r="I395" s="9">
        <f t="shared" ca="1" si="87"/>
        <v>2803666.6666666665</v>
      </c>
      <c r="J395" s="9">
        <f t="shared" ca="1" si="88"/>
        <v>7837833.333333333</v>
      </c>
      <c r="K395" s="9">
        <f t="shared" ca="1" si="89"/>
        <v>16539900</v>
      </c>
      <c r="L395" s="9">
        <f t="shared" ca="1" si="90"/>
        <v>13077416.666666666</v>
      </c>
      <c r="M395" s="9">
        <f t="shared" ca="1" si="91"/>
        <v>25036158.333333332</v>
      </c>
      <c r="N395" s="9">
        <f t="shared" ca="1" si="92"/>
        <v>22554666.666666668</v>
      </c>
      <c r="P395" s="23">
        <f ca="1">C395/$B395</f>
        <v>5.2838330953514203E-3</v>
      </c>
      <c r="Q395" s="23">
        <f t="shared" ca="1" si="95"/>
        <v>4.5817547199746157E-2</v>
      </c>
      <c r="R395" s="23">
        <f t="shared" ca="1" si="95"/>
        <v>9.0221799143265113E-2</v>
      </c>
      <c r="S395" s="23">
        <f t="shared" ca="1" si="95"/>
        <v>3.6527114072663812E-2</v>
      </c>
      <c r="T395" s="23">
        <f t="shared" ca="1" si="95"/>
        <v>4.2544375694113915E-2</v>
      </c>
      <c r="U395" s="23">
        <f t="shared" ca="1" si="95"/>
        <v>0.11059330477550373</v>
      </c>
      <c r="V395" s="23">
        <f t="shared" ca="1" si="95"/>
        <v>2.1351102649531967E-2</v>
      </c>
      <c r="W395" s="23">
        <f t="shared" ca="1" si="95"/>
        <v>5.9688402348088213E-2</v>
      </c>
      <c r="X395" s="23">
        <f t="shared" ca="1" si="95"/>
        <v>0.12595830556877677</v>
      </c>
      <c r="Y395" s="23">
        <f t="shared" ca="1" si="95"/>
        <v>9.9590036490560044E-2</v>
      </c>
      <c r="Z395" s="23">
        <f t="shared" ca="1" si="95"/>
        <v>0.1906608916389021</v>
      </c>
      <c r="AA395" s="23">
        <f t="shared" ca="1" si="95"/>
        <v>0.17176328732349674</v>
      </c>
    </row>
    <row r="396" spans="1:27" x14ac:dyDescent="0.35">
      <c r="A396" s="25">
        <v>2010</v>
      </c>
      <c r="B396" s="9">
        <f t="shared" ca="1" si="80"/>
        <v>130361091.66666667</v>
      </c>
      <c r="C396" s="9">
        <f t="shared" ca="1" si="81"/>
        <v>704500</v>
      </c>
      <c r="D396" s="9">
        <f t="shared" ca="1" si="82"/>
        <v>5518333.333333333</v>
      </c>
      <c r="E396" s="9">
        <f t="shared" ca="1" si="83"/>
        <v>11528083.333333334</v>
      </c>
      <c r="F396" s="9">
        <f t="shared" ca="1" si="84"/>
        <v>4743491.666666667</v>
      </c>
      <c r="G396" s="9">
        <f t="shared" ca="1" si="85"/>
        <v>5452141.666666667</v>
      </c>
      <c r="H396" s="9">
        <f t="shared" ca="1" si="86"/>
        <v>14440400</v>
      </c>
      <c r="I396" s="9">
        <f t="shared" ca="1" si="87"/>
        <v>2707333.3333333335</v>
      </c>
      <c r="J396" s="9">
        <f t="shared" ca="1" si="88"/>
        <v>7694750</v>
      </c>
      <c r="K396" s="9">
        <f t="shared" ca="1" si="89"/>
        <v>16820041.666666668</v>
      </c>
      <c r="L396" s="9">
        <f t="shared" ca="1" si="90"/>
        <v>13048666.666666666</v>
      </c>
      <c r="M396" s="9">
        <f t="shared" ca="1" si="91"/>
        <v>25213266.666666668</v>
      </c>
      <c r="N396" s="9">
        <f t="shared" ca="1" si="92"/>
        <v>22490083.333333332</v>
      </c>
      <c r="P396" s="23">
        <f t="shared" ca="1" si="95"/>
        <v>5.404219855732772E-3</v>
      </c>
      <c r="Q396" s="23">
        <f t="shared" ca="1" si="95"/>
        <v>4.2331137786447141E-2</v>
      </c>
      <c r="R396" s="23">
        <f t="shared" ca="1" si="95"/>
        <v>8.843193307103199E-2</v>
      </c>
      <c r="S396" s="23">
        <f t="shared" ca="1" si="95"/>
        <v>3.6387326970195796E-2</v>
      </c>
      <c r="T396" s="23">
        <f t="shared" ca="1" si="95"/>
        <v>4.1823381478024085E-2</v>
      </c>
      <c r="U396" s="23">
        <f t="shared" ca="1" si="95"/>
        <v>0.11077231569158767</v>
      </c>
      <c r="V396" s="23">
        <f t="shared" ca="1" si="95"/>
        <v>2.0767955367050662E-2</v>
      </c>
      <c r="W396" s="23">
        <f t="shared" ca="1" si="95"/>
        <v>5.9026431135414829E-2</v>
      </c>
      <c r="X396" s="23">
        <f t="shared" ca="1" si="95"/>
        <v>0.12902654811817255</v>
      </c>
      <c r="Y396" s="23">
        <f t="shared" ca="1" si="95"/>
        <v>0.10009632858884082</v>
      </c>
      <c r="Z396" s="23">
        <f t="shared" ca="1" si="95"/>
        <v>0.19341098133127785</v>
      </c>
      <c r="AA396" s="23">
        <f t="shared" ca="1" si="95"/>
        <v>0.17252144060622382</v>
      </c>
    </row>
    <row r="397" spans="1:27" x14ac:dyDescent="0.35">
      <c r="A397" s="25">
        <v>2011</v>
      </c>
      <c r="B397" s="9">
        <f t="shared" ca="1" si="80"/>
        <v>131931816.66666667</v>
      </c>
      <c r="C397" s="9">
        <f t="shared" ca="1" si="81"/>
        <v>787833.33333333337</v>
      </c>
      <c r="D397" s="9">
        <f t="shared" ca="1" si="82"/>
        <v>5533166.666666667</v>
      </c>
      <c r="E397" s="9">
        <f t="shared" ca="1" si="83"/>
        <v>11726416.666666666</v>
      </c>
      <c r="F397" s="9">
        <f t="shared" ca="1" si="84"/>
        <v>4854116.666666667</v>
      </c>
      <c r="G397" s="9">
        <f t="shared" ca="1" si="85"/>
        <v>5543141.666666667</v>
      </c>
      <c r="H397" s="9">
        <f t="shared" ca="1" si="86"/>
        <v>14667841.666666666</v>
      </c>
      <c r="I397" s="9">
        <f t="shared" ca="1" si="87"/>
        <v>2673583.3333333335</v>
      </c>
      <c r="J397" s="9">
        <f t="shared" ca="1" si="88"/>
        <v>7696500</v>
      </c>
      <c r="K397" s="9">
        <f t="shared" ca="1" si="89"/>
        <v>17068575</v>
      </c>
      <c r="L397" s="9">
        <f t="shared" ca="1" si="90"/>
        <v>13352750</v>
      </c>
      <c r="M397" s="9">
        <f t="shared" ca="1" si="91"/>
        <v>25941475</v>
      </c>
      <c r="N397" s="9">
        <f t="shared" ca="1" si="92"/>
        <v>22086416.666666668</v>
      </c>
      <c r="P397" s="23">
        <f t="shared" ca="1" si="95"/>
        <v>5.9715188742063613E-3</v>
      </c>
      <c r="Q397" s="23">
        <f t="shared" ca="1" si="95"/>
        <v>4.193959278713285E-2</v>
      </c>
      <c r="R397" s="23">
        <f t="shared" ca="1" si="95"/>
        <v>8.8882401250443874E-2</v>
      </c>
      <c r="S397" s="23">
        <f t="shared" ca="1" si="95"/>
        <v>3.679261598383711E-2</v>
      </c>
      <c r="T397" s="23">
        <f t="shared" ca="1" si="95"/>
        <v>4.2015200023143268E-2</v>
      </c>
      <c r="U397" s="23">
        <f t="shared" ca="1" si="95"/>
        <v>0.11117744026617789</v>
      </c>
      <c r="V397" s="23">
        <f t="shared" ca="1" si="95"/>
        <v>2.0264886824747481E-2</v>
      </c>
      <c r="W397" s="23">
        <f t="shared" ca="1" si="95"/>
        <v>5.8336951574354881E-2</v>
      </c>
      <c r="X397" s="23">
        <f t="shared" ca="1" si="95"/>
        <v>0.12937421337208399</v>
      </c>
      <c r="Y397" s="23">
        <f t="shared" ca="1" si="95"/>
        <v>0.10120947575319524</v>
      </c>
      <c r="Z397" s="23">
        <f t="shared" ca="1" si="95"/>
        <v>0.19662789200835937</v>
      </c>
      <c r="AA397" s="23">
        <f t="shared" ca="1" si="95"/>
        <v>0.16740781128231769</v>
      </c>
    </row>
    <row r="398" spans="1:27" x14ac:dyDescent="0.35">
      <c r="A398" s="25">
        <v>2012</v>
      </c>
      <c r="B398" s="9">
        <f t="shared" ca="1" si="80"/>
        <v>134175183.33333333</v>
      </c>
      <c r="C398" s="9">
        <f t="shared" ca="1" si="81"/>
        <v>848083.33333333337</v>
      </c>
      <c r="D398" s="9">
        <f t="shared" ca="1" si="82"/>
        <v>5645583.333333333</v>
      </c>
      <c r="E398" s="9">
        <f t="shared" ca="1" si="83"/>
        <v>11926750</v>
      </c>
      <c r="F398" s="9">
        <f t="shared" ca="1" si="84"/>
        <v>4968600</v>
      </c>
      <c r="G398" s="9">
        <f t="shared" ca="1" si="85"/>
        <v>5666633.333333333</v>
      </c>
      <c r="H398" s="9">
        <f t="shared" ca="1" si="86"/>
        <v>14840808.333333334</v>
      </c>
      <c r="I398" s="9">
        <f t="shared" ca="1" si="87"/>
        <v>2675916.6666666665</v>
      </c>
      <c r="J398" s="9">
        <f t="shared" ca="1" si="88"/>
        <v>7783500</v>
      </c>
      <c r="K398" s="9">
        <f t="shared" ca="1" si="89"/>
        <v>17428091.666666668</v>
      </c>
      <c r="L398" s="9">
        <f t="shared" ca="1" si="90"/>
        <v>13768333.333333334</v>
      </c>
      <c r="M398" s="9">
        <f t="shared" ca="1" si="91"/>
        <v>26702800</v>
      </c>
      <c r="N398" s="9">
        <f t="shared" ca="1" si="92"/>
        <v>21920083.333333332</v>
      </c>
      <c r="P398" s="23">
        <f t="shared" ca="1" si="95"/>
        <v>6.3207167843134437E-3</v>
      </c>
      <c r="Q398" s="23">
        <f t="shared" ca="1" si="95"/>
        <v>4.2076211062875388E-2</v>
      </c>
      <c r="R398" s="23">
        <f t="shared" ca="1" si="95"/>
        <v>8.888938851210812E-2</v>
      </c>
      <c r="S398" s="23">
        <f t="shared" ca="1" si="95"/>
        <v>3.7030692834280954E-2</v>
      </c>
      <c r="T398" s="23">
        <f t="shared" ca="1" si="95"/>
        <v>4.2233095514061153E-2</v>
      </c>
      <c r="U398" s="23">
        <f t="shared" ca="1" si="95"/>
        <v>0.11060769931250328</v>
      </c>
      <c r="V398" s="23">
        <f t="shared" ca="1" si="95"/>
        <v>1.9943454521085681E-2</v>
      </c>
      <c r="W398" s="23">
        <f ca="1">J398/$B398</f>
        <v>5.8009982223488674E-2</v>
      </c>
      <c r="X398" s="23">
        <f t="shared" ca="1" si="95"/>
        <v>0.12989057464799442</v>
      </c>
      <c r="Y398" s="23">
        <f t="shared" ca="1" si="95"/>
        <v>0.10261460421580693</v>
      </c>
      <c r="Z398" s="23">
        <f t="shared" ca="1" si="95"/>
        <v>0.19901444765431661</v>
      </c>
      <c r="AA398" s="23">
        <f t="shared" ca="1" si="95"/>
        <v>0.16336913271716541</v>
      </c>
    </row>
    <row r="399" spans="1:27" x14ac:dyDescent="0.35">
      <c r="A399" s="25">
        <v>2013</v>
      </c>
      <c r="B399" s="9">
        <f t="shared" ca="1" si="80"/>
        <v>136381416.66666666</v>
      </c>
      <c r="C399" s="9">
        <f t="shared" ca="1" si="81"/>
        <v>862750</v>
      </c>
      <c r="D399" s="9">
        <f t="shared" ca="1" si="82"/>
        <v>5855500</v>
      </c>
      <c r="E399" s="9">
        <f t="shared" ca="1" si="83"/>
        <v>12019833.333333334</v>
      </c>
      <c r="F399" s="9">
        <f t="shared" ca="1" si="84"/>
        <v>5049925</v>
      </c>
      <c r="G399" s="9">
        <f t="shared" ca="1" si="85"/>
        <v>5732883.333333333</v>
      </c>
      <c r="H399" s="9">
        <f t="shared" ca="1" si="86"/>
        <v>15078758.333333334</v>
      </c>
      <c r="I399" s="9">
        <f t="shared" ca="1" si="87"/>
        <v>2705916.6666666665</v>
      </c>
      <c r="J399" s="9">
        <f t="shared" ca="1" si="88"/>
        <v>7886166.666666667</v>
      </c>
      <c r="K399" s="9">
        <f t="shared" ca="1" si="89"/>
        <v>17731091.666666668</v>
      </c>
      <c r="L399" s="9">
        <f t="shared" ca="1" si="90"/>
        <v>14254083.333333334</v>
      </c>
      <c r="M399" s="9">
        <f t="shared" ca="1" si="91"/>
        <v>27352008.333333332</v>
      </c>
      <c r="N399" s="9">
        <f t="shared" ca="1" si="92"/>
        <v>21852500</v>
      </c>
      <c r="P399" s="23">
        <f t="shared" ca="1" si="95"/>
        <v>6.3260084921149453E-3</v>
      </c>
      <c r="Q399" s="23">
        <f t="shared" ca="1" si="95"/>
        <v>4.293473512092618E-2</v>
      </c>
      <c r="R399" s="23">
        <f t="shared" ca="1" si="95"/>
        <v>8.8133952756271186E-2</v>
      </c>
      <c r="S399" s="23">
        <f t="shared" ca="1" si="95"/>
        <v>3.7027955299384019E-2</v>
      </c>
      <c r="T399" s="23">
        <f t="shared" ca="1" si="95"/>
        <v>4.2035663460992058E-2</v>
      </c>
      <c r="U399" s="23">
        <f t="shared" ca="1" si="95"/>
        <v>0.11056314490549483</v>
      </c>
      <c r="V399" s="23">
        <f t="shared" ca="1" si="95"/>
        <v>1.9840801868778554E-2</v>
      </c>
      <c r="W399" s="23">
        <f t="shared" ca="1" si="95"/>
        <v>5.782434923624126E-2</v>
      </c>
      <c r="X399" s="23">
        <f t="shared" ca="1" si="95"/>
        <v>0.13001105355873877</v>
      </c>
      <c r="Y399" s="23">
        <f t="shared" ca="1" si="95"/>
        <v>0.10451631667804205</v>
      </c>
      <c r="Z399" s="23">
        <f t="shared" ca="1" si="95"/>
        <v>0.20055524426898338</v>
      </c>
      <c r="AA399" s="23">
        <f t="shared" ca="1" si="95"/>
        <v>0.16023077435403285</v>
      </c>
    </row>
    <row r="400" spans="1:27" x14ac:dyDescent="0.35">
      <c r="A400" s="25">
        <v>2014</v>
      </c>
      <c r="B400" s="9">
        <f t="shared" ca="1" si="80"/>
        <v>138958150</v>
      </c>
      <c r="C400" s="9">
        <f t="shared" ca="1" si="81"/>
        <v>890500</v>
      </c>
      <c r="D400" s="9">
        <f t="shared" ca="1" si="82"/>
        <v>6150833.333333333</v>
      </c>
      <c r="E400" s="9">
        <f t="shared" ca="1" si="83"/>
        <v>12185083.333333334</v>
      </c>
      <c r="F400" s="9">
        <f t="shared" ca="1" si="84"/>
        <v>5212416.666666667</v>
      </c>
      <c r="G400" s="9">
        <f t="shared" ca="1" si="85"/>
        <v>5813416.666666667</v>
      </c>
      <c r="H400" s="9">
        <f t="shared" ca="1" si="86"/>
        <v>15357300</v>
      </c>
      <c r="I400" s="9">
        <f t="shared" ca="1" si="87"/>
        <v>2725916.6666666665</v>
      </c>
      <c r="J400" s="9">
        <f t="shared" ca="1" si="88"/>
        <v>7976666.666666667</v>
      </c>
      <c r="K400" s="9">
        <f t="shared" ca="1" si="89"/>
        <v>18022150</v>
      </c>
      <c r="L400" s="9">
        <f t="shared" ca="1" si="90"/>
        <v>14696083.333333334</v>
      </c>
      <c r="M400" s="9">
        <f t="shared" ca="1" si="91"/>
        <v>28046033.333333332</v>
      </c>
      <c r="N400" s="9">
        <f t="shared" ca="1" si="92"/>
        <v>21881750</v>
      </c>
      <c r="P400" s="23">
        <f t="shared" ca="1" si="95"/>
        <v>6.408404256965137E-3</v>
      </c>
      <c r="Q400" s="23">
        <f t="shared" ca="1" si="95"/>
        <v>4.4263926465150358E-2</v>
      </c>
      <c r="R400" s="23">
        <f t="shared" ca="1" si="95"/>
        <v>8.7688871313653313E-2</v>
      </c>
      <c r="S400" s="23">
        <f t="shared" ca="1" si="95"/>
        <v>3.7510694167032788E-2</v>
      </c>
      <c r="T400" s="23">
        <f t="shared" ca="1" si="95"/>
        <v>4.1835737354496062E-2</v>
      </c>
      <c r="U400" s="23">
        <f t="shared" ca="1" si="95"/>
        <v>0.11051744715945053</v>
      </c>
      <c r="V400" s="23">
        <f t="shared" ca="1" si="95"/>
        <v>1.961681748545635E-2</v>
      </c>
      <c r="W400" s="23">
        <f t="shared" ca="1" si="95"/>
        <v>5.7403374085411088E-2</v>
      </c>
      <c r="X400" s="23">
        <f t="shared" ca="1" si="95"/>
        <v>0.1296948037952434</v>
      </c>
      <c r="Y400" s="23">
        <f t="shared" ca="1" si="95"/>
        <v>0.10575906007192334</v>
      </c>
      <c r="Z400" s="23">
        <f t="shared" ca="1" si="95"/>
        <v>0.20183079102113358</v>
      </c>
      <c r="AA400" s="23">
        <f t="shared" ca="1" si="95"/>
        <v>0.1574700728240841</v>
      </c>
    </row>
    <row r="401" spans="1:27" x14ac:dyDescent="0.35">
      <c r="A401" s="25">
        <v>2015</v>
      </c>
      <c r="B401" s="9">
        <f t="shared" ca="1" si="80"/>
        <v>141865283.33333334</v>
      </c>
      <c r="C401" s="9">
        <f t="shared" ca="1" si="81"/>
        <v>819750</v>
      </c>
      <c r="D401" s="9">
        <f t="shared" ca="1" si="82"/>
        <v>6446166.666666667</v>
      </c>
      <c r="E401" s="9">
        <f t="shared" ca="1" si="83"/>
        <v>12317583.333333334</v>
      </c>
      <c r="F401" s="9">
        <f t="shared" ca="1" si="84"/>
        <v>5403650</v>
      </c>
      <c r="G401" s="9">
        <f t="shared" ca="1" si="85"/>
        <v>5875316.666666667</v>
      </c>
      <c r="H401" s="9">
        <f t="shared" ca="1" si="86"/>
        <v>15641300</v>
      </c>
      <c r="I401" s="9">
        <f t="shared" ca="1" si="87"/>
        <v>2750333.3333333335</v>
      </c>
      <c r="J401" s="9">
        <f t="shared" ca="1" si="88"/>
        <v>8124250</v>
      </c>
      <c r="K401" s="9">
        <f t="shared" ca="1" si="89"/>
        <v>18589733.333333332</v>
      </c>
      <c r="L401" s="9">
        <f t="shared" ca="1" si="90"/>
        <v>15128083.333333334</v>
      </c>
      <c r="M401" s="9">
        <f t="shared" ca="1" si="91"/>
        <v>28762450</v>
      </c>
      <c r="N401" s="9">
        <f t="shared" ca="1" si="92"/>
        <v>22006666.666666668</v>
      </c>
      <c r="P401" s="23">
        <f t="shared" ca="1" si="95"/>
        <v>5.7783693144564255E-3</v>
      </c>
      <c r="Q401" s="23">
        <f t="shared" ca="1" si="95"/>
        <v>4.5438647956741116E-2</v>
      </c>
      <c r="R401" s="23">
        <f t="shared" ca="1" si="95"/>
        <v>8.6825917123017057E-2</v>
      </c>
      <c r="S401" s="23">
        <f t="shared" ca="1" si="95"/>
        <v>3.8090009571286935E-2</v>
      </c>
      <c r="T401" s="23">
        <f t="shared" ca="1" si="95"/>
        <v>4.1414760035841512E-2</v>
      </c>
      <c r="U401" s="23">
        <f t="shared" ca="1" si="95"/>
        <v>0.11025459952205831</v>
      </c>
      <c r="V401" s="23">
        <f t="shared" ca="1" si="95"/>
        <v>1.9386937161158878E-2</v>
      </c>
      <c r="W401" s="23">
        <f t="shared" ca="1" si="95"/>
        <v>5.7267358222595446E-2</v>
      </c>
      <c r="X401" s="23">
        <f t="shared" ca="1" si="95"/>
        <v>0.1310379318783301</v>
      </c>
      <c r="Y401" s="23">
        <f t="shared" ca="1" si="95"/>
        <v>0.10663696556251664</v>
      </c>
      <c r="Z401" s="23">
        <f t="shared" ca="1" si="95"/>
        <v>0.20274481059906951</v>
      </c>
      <c r="AA401" s="23">
        <f t="shared" ca="1" si="95"/>
        <v>0.15512369305292803</v>
      </c>
    </row>
    <row r="402" spans="1:27" x14ac:dyDescent="0.35">
      <c r="A402" s="25">
        <v>2016</v>
      </c>
      <c r="B402" s="9">
        <f t="shared" ca="1" si="80"/>
        <v>144327425</v>
      </c>
      <c r="C402" s="9">
        <f t="shared" ca="1" si="81"/>
        <v>696416.66666666663</v>
      </c>
      <c r="D402" s="9">
        <f t="shared" ca="1" si="82"/>
        <v>6664416.666666667</v>
      </c>
      <c r="E402" s="9">
        <f t="shared" ca="1" si="83"/>
        <v>12294000</v>
      </c>
      <c r="F402" s="9">
        <f t="shared" ca="1" si="84"/>
        <v>5475008.333333333</v>
      </c>
      <c r="G402" s="9">
        <f t="shared" ca="1" si="85"/>
        <v>5925383.333333333</v>
      </c>
      <c r="H402" s="9">
        <f t="shared" ca="1" si="86"/>
        <v>15929900</v>
      </c>
      <c r="I402" s="9">
        <f t="shared" ca="1" si="87"/>
        <v>2773333.3333333335</v>
      </c>
      <c r="J402" s="9">
        <f t="shared" ca="1" si="88"/>
        <v>8285000</v>
      </c>
      <c r="K402" s="9">
        <f t="shared" ca="1" si="89"/>
        <v>19145958.333333332</v>
      </c>
      <c r="L402" s="9">
        <f t="shared" ca="1" si="90"/>
        <v>15520583.333333334</v>
      </c>
      <c r="M402" s="9">
        <f t="shared" ca="1" si="91"/>
        <v>29465591.666666668</v>
      </c>
      <c r="N402" s="9">
        <f t="shared" ca="1" si="92"/>
        <v>22151833.333333332</v>
      </c>
      <c r="P402" s="23">
        <f t="shared" ref="P402:AA403" ca="1" si="96">C402/$B402</f>
        <v>4.8252552601604761E-3</v>
      </c>
      <c r="Q402" s="23">
        <f t="shared" ca="1" si="96"/>
        <v>4.6175677745699868E-2</v>
      </c>
      <c r="R402" s="23">
        <f t="shared" ca="1" si="96"/>
        <v>8.5181316025003562E-2</v>
      </c>
      <c r="S402" s="23">
        <f t="shared" ca="1" si="96"/>
        <v>3.7934636007905864E-2</v>
      </c>
      <c r="T402" s="23">
        <f t="shared" ca="1" si="96"/>
        <v>4.1055144809334282E-2</v>
      </c>
      <c r="U402" s="23">
        <f t="shared" ca="1" si="96"/>
        <v>0.11037334034054858</v>
      </c>
      <c r="V402" s="23">
        <f t="shared" ca="1" si="96"/>
        <v>1.9215567196139843E-2</v>
      </c>
      <c r="W402" s="23">
        <f t="shared" ca="1" si="96"/>
        <v>5.7404197435102861E-2</v>
      </c>
      <c r="X402" s="23">
        <f t="shared" ca="1" si="96"/>
        <v>0.1326564118588919</v>
      </c>
      <c r="Y402" s="23">
        <f t="shared" ca="1" si="96"/>
        <v>0.10753731200659426</v>
      </c>
      <c r="Z402" s="23">
        <f t="shared" ca="1" si="96"/>
        <v>0.20415795311713397</v>
      </c>
      <c r="AA402" s="23">
        <f t="shared" ca="1" si="96"/>
        <v>0.15348318819748452</v>
      </c>
    </row>
    <row r="403" spans="1:27" x14ac:dyDescent="0.35">
      <c r="A403" s="25">
        <v>2017</v>
      </c>
      <c r="B403" s="9">
        <f t="shared" ca="1" si="80"/>
        <v>146446333.33333334</v>
      </c>
      <c r="C403" s="9">
        <f t="shared" ca="1" si="81"/>
        <v>707833.33333333337</v>
      </c>
      <c r="D403" s="9">
        <f t="shared" ca="1" si="82"/>
        <v>6902166.666666667</v>
      </c>
      <c r="E403" s="9">
        <f t="shared" ca="1" si="83"/>
        <v>12430583.333333334</v>
      </c>
      <c r="F403" s="9">
        <f t="shared" ca="1" si="84"/>
        <v>5632433.333333333</v>
      </c>
      <c r="G403" s="9">
        <f t="shared" ca="1" si="85"/>
        <v>5923741.666666667</v>
      </c>
      <c r="H403" s="9">
        <f t="shared" ca="1" si="86"/>
        <v>15842658.333333334</v>
      </c>
      <c r="I403" s="9">
        <f t="shared" ca="1" si="87"/>
        <v>2726833.3333333335</v>
      </c>
      <c r="J403" s="9">
        <f t="shared" ca="1" si="88"/>
        <v>8446750</v>
      </c>
      <c r="K403" s="9">
        <f t="shared" ca="1" si="89"/>
        <v>19469550</v>
      </c>
      <c r="L403" s="9">
        <f t="shared" ca="1" si="90"/>
        <v>15909666.666666666</v>
      </c>
      <c r="M403" s="9">
        <f t="shared" ca="1" si="91"/>
        <v>30118175</v>
      </c>
      <c r="N403" s="9">
        <f t="shared" ca="1" si="92"/>
        <v>22328000</v>
      </c>
      <c r="P403" s="23">
        <f t="shared" ca="1" si="96"/>
        <v>4.833397444797753E-3</v>
      </c>
      <c r="Q403" s="23">
        <f t="shared" ca="1" si="96"/>
        <v>4.7131030935109335E-2</v>
      </c>
      <c r="R403" s="23">
        <f t="shared" ca="1" si="96"/>
        <v>8.4881492423845822E-2</v>
      </c>
      <c r="S403" s="23">
        <f t="shared" ca="1" si="96"/>
        <v>3.8460733055795178E-2</v>
      </c>
      <c r="T403" s="23">
        <f t="shared" ca="1" si="96"/>
        <v>4.0449914530692702E-2</v>
      </c>
      <c r="U403" s="23">
        <f t="shared" ca="1" si="96"/>
        <v>0.10818064182783682</v>
      </c>
      <c r="V403" s="23">
        <f t="shared" ca="1" si="96"/>
        <v>1.8620017799466926E-2</v>
      </c>
      <c r="W403" s="23">
        <f t="shared" ca="1" si="96"/>
        <v>5.7678125547697787E-2</v>
      </c>
      <c r="X403" s="23">
        <f t="shared" ca="1" si="96"/>
        <v>0.13294665395059396</v>
      </c>
      <c r="Y403" s="23">
        <f t="shared" ca="1" si="96"/>
        <v>0.10863820421132656</v>
      </c>
      <c r="Z403" s="23">
        <f t="shared" ca="1" si="96"/>
        <v>0.20566015081747807</v>
      </c>
      <c r="AA403" s="23">
        <f t="shared" ca="1" si="96"/>
        <v>0.15246540826104671</v>
      </c>
    </row>
    <row r="404" spans="1:27" x14ac:dyDescent="0.35">
      <c r="A404" s="25">
        <v>2018</v>
      </c>
      <c r="B404" s="9">
        <f t="shared" ca="1" si="80"/>
        <v>149074250</v>
      </c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ht="15" thickBot="1" x14ac:dyDescent="0.4"/>
    <row r="406" spans="1:27" ht="29.5" thickBot="1" x14ac:dyDescent="0.4">
      <c r="A406" s="26"/>
      <c r="B406" s="27" t="s">
        <v>2</v>
      </c>
      <c r="C406" s="28" t="s">
        <v>1</v>
      </c>
      <c r="D406" s="29" t="s">
        <v>3</v>
      </c>
      <c r="E406" s="29" t="s">
        <v>4</v>
      </c>
      <c r="F406" s="29" t="s">
        <v>5</v>
      </c>
      <c r="G406" s="29" t="s">
        <v>6</v>
      </c>
      <c r="H406" s="29" t="s">
        <v>7</v>
      </c>
      <c r="I406" s="27" t="s">
        <v>8</v>
      </c>
      <c r="J406" s="29" t="s">
        <v>9</v>
      </c>
      <c r="K406" s="29" t="s">
        <v>10</v>
      </c>
      <c r="L406" s="29" t="s">
        <v>11</v>
      </c>
      <c r="M406" s="29" t="s">
        <v>12</v>
      </c>
      <c r="N406" s="27" t="s">
        <v>13</v>
      </c>
    </row>
    <row r="407" spans="1:27" x14ac:dyDescent="0.35">
      <c r="A407" s="30" t="s">
        <v>35</v>
      </c>
      <c r="B407" s="38">
        <f>AVERAGE(B314:B325)</f>
        <v>144327425</v>
      </c>
      <c r="C407" s="38">
        <f t="shared" ref="C407:N407" si="97">AVERAGE(C314:C325)</f>
        <v>696416.66666666663</v>
      </c>
      <c r="D407" s="38">
        <f t="shared" si="97"/>
        <v>6664416.666666667</v>
      </c>
      <c r="E407" s="38">
        <f t="shared" si="97"/>
        <v>12294000</v>
      </c>
      <c r="F407" s="38">
        <f t="shared" si="97"/>
        <v>5475008.333333333</v>
      </c>
      <c r="G407" s="38">
        <f t="shared" si="97"/>
        <v>5925383.333333333</v>
      </c>
      <c r="H407" s="38">
        <f t="shared" si="97"/>
        <v>15929900</v>
      </c>
      <c r="I407" s="38">
        <f t="shared" si="97"/>
        <v>2773333.3333333335</v>
      </c>
      <c r="J407" s="38">
        <f t="shared" si="97"/>
        <v>8285000</v>
      </c>
      <c r="K407" s="38">
        <f t="shared" si="97"/>
        <v>19145958.333333332</v>
      </c>
      <c r="L407" s="38">
        <f t="shared" si="97"/>
        <v>15520583.333333334</v>
      </c>
      <c r="M407" s="38">
        <f t="shared" si="97"/>
        <v>29465591.666666668</v>
      </c>
      <c r="N407" s="38">
        <f t="shared" si="97"/>
        <v>22151833.333333332</v>
      </c>
    </row>
    <row r="408" spans="1:27" s="3" customFormat="1" x14ac:dyDescent="0.35">
      <c r="A408" s="31" t="s">
        <v>37</v>
      </c>
      <c r="B408" s="39">
        <f>AVERAGE(B326:B337)</f>
        <v>146446333.33333334</v>
      </c>
      <c r="C408" s="39">
        <f t="shared" ref="C408:N408" si="98">AVERAGE(C326:C337)</f>
        <v>707833.33333333337</v>
      </c>
      <c r="D408" s="39">
        <f t="shared" si="98"/>
        <v>6902166.666666667</v>
      </c>
      <c r="E408" s="39">
        <f t="shared" si="98"/>
        <v>12430583.333333334</v>
      </c>
      <c r="F408" s="39">
        <f t="shared" si="98"/>
        <v>5632433.333333333</v>
      </c>
      <c r="G408" s="39">
        <f t="shared" si="98"/>
        <v>5923741.666666667</v>
      </c>
      <c r="H408" s="39">
        <f t="shared" si="98"/>
        <v>15842658.333333334</v>
      </c>
      <c r="I408" s="39">
        <f t="shared" si="98"/>
        <v>2726833.3333333335</v>
      </c>
      <c r="J408" s="39">
        <f t="shared" si="98"/>
        <v>8446750</v>
      </c>
      <c r="K408" s="39">
        <f t="shared" si="98"/>
        <v>19469550</v>
      </c>
      <c r="L408" s="39">
        <f t="shared" si="98"/>
        <v>15909666.666666666</v>
      </c>
      <c r="M408" s="39">
        <f t="shared" si="98"/>
        <v>30118175</v>
      </c>
      <c r="N408" s="39">
        <f t="shared" si="98"/>
        <v>22328000</v>
      </c>
      <c r="P408" s="32"/>
      <c r="Q408" s="32"/>
      <c r="R408" s="32"/>
      <c r="S408" s="32"/>
      <c r="T408" s="32"/>
    </row>
    <row r="409" spans="1:27" ht="29.5" thickBot="1" x14ac:dyDescent="0.4">
      <c r="A409" s="33" t="s">
        <v>33</v>
      </c>
      <c r="B409" s="34">
        <f>(B408-B407)/B407</f>
        <v>1.4681259180875313E-2</v>
      </c>
      <c r="C409" s="34">
        <f t="shared" ref="C409:N409" si="99">(C408-C407)/C407</f>
        <v>1.6393442622950932E-2</v>
      </c>
      <c r="D409" s="34">
        <f t="shared" si="99"/>
        <v>3.5674540157303085E-2</v>
      </c>
      <c r="E409" s="34">
        <f t="shared" ref="E409:I409" si="100">(E408-E407)/E407</f>
        <v>1.1109755436256219E-2</v>
      </c>
      <c r="F409" s="34">
        <f t="shared" si="100"/>
        <v>2.8753380892875356E-2</v>
      </c>
      <c r="G409" s="34">
        <f t="shared" si="100"/>
        <v>-2.7705661799648057E-4</v>
      </c>
      <c r="H409" s="34">
        <f t="shared" si="100"/>
        <v>-5.4765985139056768E-3</v>
      </c>
      <c r="I409" s="35">
        <f t="shared" si="100"/>
        <v>-1.6766826923076922E-2</v>
      </c>
      <c r="J409" s="34">
        <f t="shared" si="99"/>
        <v>1.9523234761617381E-2</v>
      </c>
      <c r="K409" s="34">
        <f t="shared" si="99"/>
        <v>1.6901304235228128E-2</v>
      </c>
      <c r="L409" s="34">
        <f t="shared" si="99"/>
        <v>2.5068860169559698E-2</v>
      </c>
      <c r="M409" s="34">
        <f t="shared" si="99"/>
        <v>2.2147301188306882E-2</v>
      </c>
      <c r="N409" s="35">
        <f t="shared" si="99"/>
        <v>7.95269014603763E-3</v>
      </c>
    </row>
    <row r="410" spans="1:27" ht="15" thickBot="1" x14ac:dyDescent="0.4">
      <c r="J410" s="1"/>
      <c r="K410" s="1"/>
      <c r="L410" s="1"/>
    </row>
    <row r="411" spans="1:27" ht="29.5" thickBot="1" x14ac:dyDescent="0.4">
      <c r="A411" s="26"/>
      <c r="B411" s="27" t="s">
        <v>2</v>
      </c>
      <c r="C411" s="28" t="s">
        <v>1</v>
      </c>
      <c r="D411" s="29" t="s">
        <v>3</v>
      </c>
      <c r="E411" s="29" t="s">
        <v>4</v>
      </c>
      <c r="F411" s="29" t="s">
        <v>5</v>
      </c>
      <c r="G411" s="29" t="s">
        <v>6</v>
      </c>
      <c r="H411" s="29" t="s">
        <v>7</v>
      </c>
      <c r="I411" s="27" t="s">
        <v>8</v>
      </c>
      <c r="J411" s="29" t="s">
        <v>9</v>
      </c>
      <c r="K411" s="29" t="s">
        <v>10</v>
      </c>
      <c r="L411" s="29" t="s">
        <v>11</v>
      </c>
      <c r="M411" s="29" t="s">
        <v>12</v>
      </c>
      <c r="N411" s="27" t="s">
        <v>13</v>
      </c>
    </row>
    <row r="412" spans="1:27" ht="29" x14ac:dyDescent="0.35">
      <c r="A412" s="36" t="s">
        <v>36</v>
      </c>
      <c r="B412" s="38">
        <f>B325</f>
        <v>146167500</v>
      </c>
      <c r="C412" s="38">
        <f t="shared" ref="C412:N412" si="101">C325</f>
        <v>669000</v>
      </c>
      <c r="D412" s="38">
        <f t="shared" si="101"/>
        <v>6658000</v>
      </c>
      <c r="E412" s="38">
        <f t="shared" si="101"/>
        <v>12342000</v>
      </c>
      <c r="F412" s="38">
        <f t="shared" si="101"/>
        <v>5823200</v>
      </c>
      <c r="G412" s="38">
        <f t="shared" si="101"/>
        <v>5895800</v>
      </c>
      <c r="H412" s="38">
        <f t="shared" si="101"/>
        <v>16382000</v>
      </c>
      <c r="I412" s="38">
        <f t="shared" si="101"/>
        <v>2773000</v>
      </c>
      <c r="J412" s="38">
        <f t="shared" si="101"/>
        <v>8370000</v>
      </c>
      <c r="K412" s="38">
        <f t="shared" si="101"/>
        <v>19327100</v>
      </c>
      <c r="L412" s="38">
        <f t="shared" si="101"/>
        <v>15397000</v>
      </c>
      <c r="M412" s="38">
        <f t="shared" si="101"/>
        <v>29893400</v>
      </c>
      <c r="N412" s="38">
        <f t="shared" si="101"/>
        <v>22637000</v>
      </c>
    </row>
    <row r="413" spans="1:27" ht="29" x14ac:dyDescent="0.35">
      <c r="A413" s="37" t="s">
        <v>38</v>
      </c>
      <c r="B413" s="39">
        <f>B337</f>
        <v>148346000</v>
      </c>
      <c r="C413" s="39">
        <f t="shared" ref="C413:N413" si="102">C337</f>
        <v>730000</v>
      </c>
      <c r="D413" s="39">
        <f t="shared" si="102"/>
        <v>6910000</v>
      </c>
      <c r="E413" s="39">
        <f t="shared" si="102"/>
        <v>12539000</v>
      </c>
      <c r="F413" s="39">
        <f t="shared" si="102"/>
        <v>5909700</v>
      </c>
      <c r="G413" s="39">
        <f t="shared" si="102"/>
        <v>5964300</v>
      </c>
      <c r="H413" s="39">
        <f t="shared" si="102"/>
        <v>16345900</v>
      </c>
      <c r="I413" s="39">
        <f t="shared" si="102"/>
        <v>2730000</v>
      </c>
      <c r="J413" s="39">
        <f t="shared" si="102"/>
        <v>8505000</v>
      </c>
      <c r="K413" s="39">
        <f t="shared" si="102"/>
        <v>19664100</v>
      </c>
      <c r="L413" s="39">
        <f t="shared" si="102"/>
        <v>15703000</v>
      </c>
      <c r="M413" s="39">
        <f t="shared" si="102"/>
        <v>30610100</v>
      </c>
      <c r="N413" s="39">
        <f t="shared" si="102"/>
        <v>22692000</v>
      </c>
    </row>
    <row r="414" spans="1:27" ht="32.25" customHeight="1" x14ac:dyDescent="0.35">
      <c r="A414" s="40" t="s">
        <v>34</v>
      </c>
      <c r="B414" s="41">
        <f>B413-B412</f>
        <v>2178500</v>
      </c>
      <c r="C414" s="41">
        <f t="shared" ref="C414:N414" si="103">C413-C412</f>
        <v>61000</v>
      </c>
      <c r="D414" s="41">
        <f t="shared" si="103"/>
        <v>252000</v>
      </c>
      <c r="E414" s="41">
        <f t="shared" si="103"/>
        <v>197000</v>
      </c>
      <c r="F414" s="41">
        <f t="shared" si="103"/>
        <v>86500</v>
      </c>
      <c r="G414" s="41">
        <f t="shared" si="103"/>
        <v>68500</v>
      </c>
      <c r="H414" s="41">
        <f t="shared" si="103"/>
        <v>-36100</v>
      </c>
      <c r="I414" s="42">
        <f t="shared" si="103"/>
        <v>-43000</v>
      </c>
      <c r="J414" s="41">
        <f t="shared" si="103"/>
        <v>135000</v>
      </c>
      <c r="K414" s="41">
        <f t="shared" si="103"/>
        <v>337000</v>
      </c>
      <c r="L414" s="41">
        <f t="shared" si="103"/>
        <v>306000</v>
      </c>
      <c r="M414" s="41">
        <f t="shared" si="103"/>
        <v>716700</v>
      </c>
      <c r="N414" s="43">
        <f t="shared" si="103"/>
        <v>55000</v>
      </c>
    </row>
    <row r="415" spans="1:27" ht="29.5" thickBot="1" x14ac:dyDescent="0.4">
      <c r="A415" s="33" t="s">
        <v>33</v>
      </c>
      <c r="B415" s="34">
        <f>(B413-B412)/B412</f>
        <v>1.4904133955906751E-2</v>
      </c>
      <c r="C415" s="34">
        <f t="shared" ref="C415:N415" si="104">(C413-C412)/C412</f>
        <v>9.1180866965620333E-2</v>
      </c>
      <c r="D415" s="34">
        <f t="shared" si="104"/>
        <v>3.7849203965154704E-2</v>
      </c>
      <c r="E415" s="34">
        <f t="shared" ref="E415:I415" si="105">(E413-E412)/E412</f>
        <v>1.5961756603467832E-2</v>
      </c>
      <c r="F415" s="34">
        <f t="shared" si="105"/>
        <v>1.4854375601044099E-2</v>
      </c>
      <c r="G415" s="34">
        <f t="shared" si="105"/>
        <v>1.1618440245598561E-2</v>
      </c>
      <c r="H415" s="34">
        <f t="shared" si="105"/>
        <v>-2.203638139421316E-3</v>
      </c>
      <c r="I415" s="35">
        <f t="shared" si="105"/>
        <v>-1.5506671474936892E-2</v>
      </c>
      <c r="J415" s="34">
        <f>(J413-J412)/J412</f>
        <v>1.6129032258064516E-2</v>
      </c>
      <c r="K415" s="34">
        <f t="shared" si="104"/>
        <v>1.7436656301255751E-2</v>
      </c>
      <c r="L415" s="34">
        <f t="shared" si="104"/>
        <v>1.9874001428849777E-2</v>
      </c>
      <c r="M415" s="34">
        <f t="shared" si="104"/>
        <v>2.3975191848367869E-2</v>
      </c>
      <c r="N415" s="35">
        <f t="shared" si="104"/>
        <v>2.4296505720722713E-3</v>
      </c>
    </row>
    <row r="420" spans="8:11" x14ac:dyDescent="0.35">
      <c r="H420" s="1"/>
      <c r="I420" s="1"/>
      <c r="J420" s="1"/>
    </row>
    <row r="421" spans="8:11" x14ac:dyDescent="0.35">
      <c r="H421" s="1"/>
      <c r="I421" s="1"/>
      <c r="J421" s="1"/>
      <c r="K421" s="1"/>
    </row>
    <row r="422" spans="8:11" x14ac:dyDescent="0.35">
      <c r="H422" s="1"/>
      <c r="I422" s="1"/>
      <c r="J422" s="1"/>
      <c r="K422" s="1"/>
    </row>
    <row r="423" spans="8:11" x14ac:dyDescent="0.35">
      <c r="H423" s="1"/>
      <c r="I423" s="1"/>
      <c r="J423" s="1"/>
      <c r="K423" s="1"/>
    </row>
    <row r="424" spans="8:11" x14ac:dyDescent="0.35">
      <c r="I424" s="1"/>
    </row>
    <row r="425" spans="8:11" x14ac:dyDescent="0.35">
      <c r="I42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39"/>
  <sheetViews>
    <sheetView zoomScale="160" zoomScaleNormal="160" workbookViewId="0">
      <selection activeCell="J15" sqref="J15"/>
    </sheetView>
  </sheetViews>
  <sheetFormatPr defaultColWidth="9.1796875" defaultRowHeight="14" x14ac:dyDescent="0.3"/>
  <cols>
    <col min="1" max="1" width="16.54296875" style="140" customWidth="1"/>
    <col min="2" max="2" width="10.81640625" style="140" customWidth="1"/>
    <col min="3" max="3" width="11.1796875" style="140" bestFit="1" customWidth="1"/>
    <col min="4" max="4" width="10.54296875" style="140" bestFit="1" customWidth="1"/>
    <col min="5" max="5" width="9.453125" style="140" bestFit="1" customWidth="1"/>
    <col min="6" max="6" width="11" style="140" customWidth="1"/>
    <col min="7" max="16384" width="9.1796875" style="140"/>
  </cols>
  <sheetData>
    <row r="1" spans="1:10" ht="28.5" thickBot="1" x14ac:dyDescent="0.35">
      <c r="A1" s="204" t="s">
        <v>14</v>
      </c>
      <c r="B1" s="205" t="s">
        <v>15</v>
      </c>
      <c r="C1" s="205" t="s">
        <v>16</v>
      </c>
      <c r="D1" s="205" t="s">
        <v>17</v>
      </c>
      <c r="E1" s="206" t="s">
        <v>18</v>
      </c>
      <c r="F1" s="184"/>
      <c r="G1" s="184"/>
    </row>
    <row r="2" spans="1:10" x14ac:dyDescent="0.3">
      <c r="A2" s="192" t="s">
        <v>19</v>
      </c>
      <c r="B2" s="193">
        <v>7600</v>
      </c>
      <c r="C2" s="194">
        <f>B2/B14</f>
        <v>4.0838259000537343E-2</v>
      </c>
      <c r="D2" s="193">
        <v>28800</v>
      </c>
      <c r="E2" s="195">
        <f>D2/$D$14</f>
        <v>1.4433919711321606E-2</v>
      </c>
      <c r="F2" s="184"/>
      <c r="G2" s="184"/>
      <c r="J2" s="185"/>
    </row>
    <row r="3" spans="1:10" x14ac:dyDescent="0.3">
      <c r="A3" s="196" t="s">
        <v>20</v>
      </c>
      <c r="B3" s="197">
        <v>10300</v>
      </c>
      <c r="C3" s="198">
        <f>B3/$B$14</f>
        <v>5.5346587855991405E-2</v>
      </c>
      <c r="D3" s="197">
        <v>135900</v>
      </c>
      <c r="E3" s="199">
        <f t="shared" ref="E3:E14" si="0">D3/$D$14</f>
        <v>6.8110058637798829E-2</v>
      </c>
      <c r="F3" s="184"/>
      <c r="G3" s="184"/>
    </row>
    <row r="4" spans="1:10" x14ac:dyDescent="0.3">
      <c r="A4" s="196" t="s">
        <v>21</v>
      </c>
      <c r="B4" s="197">
        <v>14800</v>
      </c>
      <c r="C4" s="198">
        <f>B4/$B$14</f>
        <v>7.9527135948414832E-2</v>
      </c>
      <c r="D4" s="197">
        <v>143700</v>
      </c>
      <c r="E4" s="199">
        <f t="shared" si="0"/>
        <v>7.2019245226281767E-2</v>
      </c>
      <c r="F4" s="184"/>
      <c r="G4" s="184"/>
    </row>
    <row r="5" spans="1:10" x14ac:dyDescent="0.3">
      <c r="A5" s="196" t="s">
        <v>22</v>
      </c>
      <c r="B5" s="197">
        <v>5700</v>
      </c>
      <c r="C5" s="198">
        <f t="shared" ref="C5:C14" si="1">B5/$B$14</f>
        <v>3.0628694250403009E-2</v>
      </c>
      <c r="D5" s="197">
        <v>90500</v>
      </c>
      <c r="E5" s="199">
        <f t="shared" si="0"/>
        <v>4.5356587981757131E-2</v>
      </c>
      <c r="F5" s="184"/>
      <c r="G5" s="184"/>
    </row>
    <row r="6" spans="1:10" x14ac:dyDescent="0.3">
      <c r="A6" s="196" t="s">
        <v>23</v>
      </c>
      <c r="B6" s="197">
        <v>8000</v>
      </c>
      <c r="C6" s="198">
        <f t="shared" si="1"/>
        <v>4.2987641053197204E-2</v>
      </c>
      <c r="D6" s="197">
        <v>68500</v>
      </c>
      <c r="E6" s="199">
        <f t="shared" si="0"/>
        <v>3.4330677091164233E-2</v>
      </c>
      <c r="F6" s="184"/>
      <c r="G6" s="184"/>
    </row>
    <row r="7" spans="1:10" x14ac:dyDescent="0.3">
      <c r="A7" s="196" t="s">
        <v>24</v>
      </c>
      <c r="B7" s="197">
        <v>22800</v>
      </c>
      <c r="C7" s="198">
        <f t="shared" si="1"/>
        <v>0.12251477700161204</v>
      </c>
      <c r="D7" s="197">
        <v>210500</v>
      </c>
      <c r="E7" s="199">
        <f t="shared" si="0"/>
        <v>0.10549792011226382</v>
      </c>
      <c r="F7" s="184"/>
      <c r="G7" s="184"/>
    </row>
    <row r="8" spans="1:10" x14ac:dyDescent="0.3">
      <c r="A8" s="196" t="s">
        <v>25</v>
      </c>
      <c r="B8" s="197">
        <v>1500</v>
      </c>
      <c r="C8" s="198">
        <f t="shared" si="1"/>
        <v>8.0601826974744765E-3</v>
      </c>
      <c r="D8" s="197">
        <v>18900</v>
      </c>
      <c r="E8" s="199">
        <f t="shared" si="0"/>
        <v>9.4722598105548041E-3</v>
      </c>
      <c r="F8" s="184"/>
      <c r="G8" s="184"/>
    </row>
    <row r="9" spans="1:10" x14ac:dyDescent="0.3">
      <c r="A9" s="196" t="s">
        <v>26</v>
      </c>
      <c r="B9" s="197">
        <v>8700</v>
      </c>
      <c r="C9" s="198">
        <f t="shared" si="1"/>
        <v>4.6749059645351962E-2</v>
      </c>
      <c r="D9" s="197">
        <v>94400</v>
      </c>
      <c r="E9" s="199">
        <f t="shared" si="0"/>
        <v>4.73111812759986E-2</v>
      </c>
      <c r="F9" s="184"/>
      <c r="G9" s="184"/>
    </row>
    <row r="10" spans="1:10" x14ac:dyDescent="0.3">
      <c r="A10" s="196" t="s">
        <v>27</v>
      </c>
      <c r="B10" s="197">
        <v>32400</v>
      </c>
      <c r="C10" s="198">
        <f t="shared" si="1"/>
        <v>0.1740999462654487</v>
      </c>
      <c r="D10" s="197">
        <v>302500</v>
      </c>
      <c r="E10" s="199">
        <f t="shared" si="0"/>
        <v>0.15160627474565228</v>
      </c>
      <c r="F10" s="184"/>
      <c r="G10" s="184"/>
    </row>
    <row r="11" spans="1:10" x14ac:dyDescent="0.3">
      <c r="A11" s="196" t="s">
        <v>28</v>
      </c>
      <c r="B11" s="197">
        <v>21300</v>
      </c>
      <c r="C11" s="198">
        <f t="shared" si="1"/>
        <v>0.11445459430413756</v>
      </c>
      <c r="D11" s="197">
        <v>231100</v>
      </c>
      <c r="E11" s="199">
        <f t="shared" si="0"/>
        <v>0.1158221821280008</v>
      </c>
      <c r="F11" s="184"/>
      <c r="G11" s="184"/>
    </row>
    <row r="12" spans="1:10" x14ac:dyDescent="0.3">
      <c r="A12" s="196" t="s">
        <v>29</v>
      </c>
      <c r="B12" s="197">
        <v>30300</v>
      </c>
      <c r="C12" s="198">
        <f t="shared" si="1"/>
        <v>0.16281569048898442</v>
      </c>
      <c r="D12" s="197">
        <v>355800</v>
      </c>
      <c r="E12" s="199">
        <f t="shared" si="0"/>
        <v>0.17831904976695234</v>
      </c>
      <c r="F12" s="184"/>
      <c r="G12" s="184"/>
    </row>
    <row r="13" spans="1:10" x14ac:dyDescent="0.3">
      <c r="A13" s="196" t="s">
        <v>30</v>
      </c>
      <c r="B13" s="197">
        <v>22700</v>
      </c>
      <c r="C13" s="198">
        <f t="shared" si="1"/>
        <v>0.12197743148844707</v>
      </c>
      <c r="D13" s="197">
        <v>314700</v>
      </c>
      <c r="E13" s="199">
        <f t="shared" si="0"/>
        <v>0.15772064351225379</v>
      </c>
      <c r="F13" s="184"/>
      <c r="G13" s="184"/>
    </row>
    <row r="14" spans="1:10" ht="14.5" thickBot="1" x14ac:dyDescent="0.35">
      <c r="A14" s="200" t="s">
        <v>31</v>
      </c>
      <c r="B14" s="201">
        <f>SUM(B2:B13)</f>
        <v>186100</v>
      </c>
      <c r="C14" s="202">
        <f t="shared" si="1"/>
        <v>1</v>
      </c>
      <c r="D14" s="201">
        <f>SUM(D2:D13)</f>
        <v>1995300</v>
      </c>
      <c r="E14" s="203">
        <f t="shared" si="0"/>
        <v>1</v>
      </c>
      <c r="F14" s="184"/>
      <c r="G14" s="184"/>
    </row>
    <row r="15" spans="1:10" x14ac:dyDescent="0.3">
      <c r="A15" s="186" t="s">
        <v>39</v>
      </c>
      <c r="B15" s="187"/>
      <c r="C15" s="188"/>
      <c r="D15" s="187"/>
      <c r="E15" s="188"/>
      <c r="F15" s="184"/>
      <c r="G15" s="184"/>
    </row>
    <row r="16" spans="1:10" x14ac:dyDescent="0.3">
      <c r="A16" s="186"/>
      <c r="B16" s="184"/>
      <c r="C16" s="184"/>
      <c r="D16" s="184"/>
      <c r="E16" s="184"/>
      <c r="F16" s="184"/>
      <c r="G16" s="184"/>
    </row>
    <row r="17" spans="1:12" x14ac:dyDescent="0.3">
      <c r="A17" s="184"/>
      <c r="B17" s="184"/>
      <c r="C17" s="184"/>
      <c r="D17" s="184"/>
      <c r="E17" s="184"/>
      <c r="F17" s="184"/>
      <c r="G17" s="184"/>
    </row>
    <row r="18" spans="1:12" x14ac:dyDescent="0.3">
      <c r="A18" s="184"/>
      <c r="B18" s="184"/>
      <c r="C18" s="184"/>
      <c r="D18" s="184"/>
      <c r="E18" s="184"/>
      <c r="F18" s="184"/>
      <c r="G18" s="184"/>
    </row>
    <row r="19" spans="1:12" x14ac:dyDescent="0.3">
      <c r="A19" s="184"/>
      <c r="B19" s="184"/>
      <c r="C19" s="184"/>
      <c r="D19" s="184"/>
      <c r="E19" s="184"/>
      <c r="F19" s="184"/>
      <c r="G19" s="184"/>
    </row>
    <row r="22" spans="1:12" ht="14.5" x14ac:dyDescent="0.35">
      <c r="A22"/>
      <c r="B22"/>
      <c r="C22"/>
      <c r="D22"/>
      <c r="E22"/>
      <c r="F22"/>
      <c r="G22"/>
      <c r="H22"/>
      <c r="I22"/>
      <c r="J22"/>
      <c r="K22"/>
      <c r="L22"/>
    </row>
    <row r="23" spans="1:12" ht="14.5" x14ac:dyDescent="0.35">
      <c r="A23"/>
      <c r="B23"/>
      <c r="C23"/>
      <c r="D23"/>
      <c r="E23"/>
      <c r="F23"/>
      <c r="G23"/>
      <c r="H23"/>
      <c r="I23"/>
      <c r="J23"/>
      <c r="K23"/>
      <c r="L23"/>
    </row>
    <row r="26" spans="1:12" x14ac:dyDescent="0.3">
      <c r="A26" s="189"/>
    </row>
    <row r="37" spans="2:2" x14ac:dyDescent="0.3">
      <c r="B37" s="190"/>
    </row>
    <row r="38" spans="2:2" x14ac:dyDescent="0.3">
      <c r="B38" s="190"/>
    </row>
    <row r="39" spans="2:2" x14ac:dyDescent="0.3">
      <c r="B39" s="19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5"/>
  <sheetViews>
    <sheetView workbookViewId="0">
      <selection activeCell="A2" sqref="A2"/>
    </sheetView>
  </sheetViews>
  <sheetFormatPr defaultColWidth="8.81640625" defaultRowHeight="14" x14ac:dyDescent="0.3"/>
  <cols>
    <col min="1" max="1" width="97.54296875" style="140" bestFit="1" customWidth="1"/>
    <col min="2" max="2" width="99" style="140" customWidth="1"/>
    <col min="3" max="16384" width="8.81640625" style="140"/>
  </cols>
  <sheetData>
    <row r="1" spans="1:1" x14ac:dyDescent="0.3">
      <c r="A1" s="140" t="s">
        <v>41</v>
      </c>
    </row>
    <row r="2" spans="1:1" ht="14.5" x14ac:dyDescent="0.35">
      <c r="A2" s="208" t="s">
        <v>43</v>
      </c>
    </row>
    <row r="3" spans="1:1" x14ac:dyDescent="0.3">
      <c r="A3" s="140" t="s">
        <v>44</v>
      </c>
    </row>
    <row r="4" spans="1:1" x14ac:dyDescent="0.3">
      <c r="A4" s="140" t="s">
        <v>40</v>
      </c>
    </row>
    <row r="5" spans="1:1" x14ac:dyDescent="0.3">
      <c r="A5" s="191" t="s">
        <v>42</v>
      </c>
    </row>
  </sheetData>
  <hyperlinks>
    <hyperlink ref="A2" r:id="rId1" xr:uid="{48AF9D3B-8A15-4052-B430-20A544752B3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92B24EB8A70F43BAA49D24C17BC0A6" ma:contentTypeVersion="16" ma:contentTypeDescription="Create a new document." ma:contentTypeScope="" ma:versionID="6718d8c456836c2f0cbd85770b984822">
  <xsd:schema xmlns:xsd="http://www.w3.org/2001/XMLSchema" xmlns:xs="http://www.w3.org/2001/XMLSchema" xmlns:p="http://schemas.microsoft.com/office/2006/metadata/properties" xmlns:ns2="035a96ff-1853-4a85-a81b-9285d67b5111" xmlns:ns3="e64c422d-c2aa-4847-810a-5dfb93f5a71d" targetNamespace="http://schemas.microsoft.com/office/2006/metadata/properties" ma:root="true" ma:fieldsID="32f407be7870008a23742556b4441d2e" ns2:_="" ns3:_="">
    <xsd:import namespace="035a96ff-1853-4a85-a81b-9285d67b5111"/>
    <xsd:import namespace="e64c422d-c2aa-4847-810a-5dfb93f5a7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a96ff-1853-4a85-a81b-9285d67b51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2065ff1-93ab-4f24-9fcf-e5801d25c0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c422d-c2aa-4847-810a-5dfb93f5a71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9bf956c-3fac-47f0-a245-9106d72ef1d7}" ma:internalName="TaxCatchAll" ma:showField="CatchAllData" ma:web="e64c422d-c2aa-4847-810a-5dfb93f5a7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4c422d-c2aa-4847-810a-5dfb93f5a71d" xsi:nil="true"/>
    <lcf76f155ced4ddcb4097134ff3c332f xmlns="035a96ff-1853-4a85-a81b-9285d67b511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E576D6-0330-49E4-8CFA-EC037B9D7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5a96ff-1853-4a85-a81b-9285d67b5111"/>
    <ds:schemaRef ds:uri="e64c422d-c2aa-4847-810a-5dfb93f5a7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3E07AE-420E-4867-A6A6-21810A114E5C}">
  <ds:schemaRefs>
    <ds:schemaRef ds:uri="http://schemas.microsoft.com/office/2006/metadata/properties"/>
    <ds:schemaRef ds:uri="http://schemas.microsoft.com/office/infopath/2007/PartnerControls"/>
    <ds:schemaRef ds:uri="e64c422d-c2aa-4847-810a-5dfb93f5a71d"/>
    <ds:schemaRef ds:uri="035a96ff-1853-4a85-a81b-9285d67b5111"/>
  </ds:schemaRefs>
</ds:datastoreItem>
</file>

<file path=customXml/itemProps3.xml><?xml version="1.0" encoding="utf-8"?>
<ds:datastoreItem xmlns:ds="http://schemas.openxmlformats.org/officeDocument/2006/customXml" ds:itemID="{C44A91C7-8CD9-48FD-90E7-CEAA0CD952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Lafayette MSA</vt:lpstr>
      <vt:lpstr>Louisiana</vt:lpstr>
      <vt:lpstr>US - National</vt:lpstr>
      <vt:lpstr>Pastelink Table</vt:lpstr>
      <vt:lpstr>Source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 Segura</dc:creator>
  <cp:lastModifiedBy>Sarah Choi</cp:lastModifiedBy>
  <cp:lastPrinted>2021-11-15T21:38:50Z</cp:lastPrinted>
  <dcterms:created xsi:type="dcterms:W3CDTF">2015-08-21T18:55:38Z</dcterms:created>
  <dcterms:modified xsi:type="dcterms:W3CDTF">2025-10-01T14:58:21Z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0x0101006D92B24EB8A70F43BAA49D24C17BC0A6</vt:lpwstr>
  </property>
  <property fmtid="{D5CDD505-2E9C-101B-9397-08002B2CF9AE}" pid="3" name="Order">
    <vt:r8>1344000</vt:r8>
  </property>
  <property fmtid="{D5CDD505-2E9C-101B-9397-08002B2CF9AE}" pid="4" name="MediaServiceImageTags">
    <vt:lpwstr/>
  </property>
</Properties>
</file>